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 activeTab="4"/>
  </bookViews>
  <sheets>
    <sheet name="Server + SAN" sheetId="1" r:id="rId1"/>
    <sheet name="Server2 + SAN" sheetId="7" r:id="rId2"/>
    <sheet name="Server + RAID5" sheetId="4" r:id="rId3"/>
    <sheet name="Laptop + SATA" sheetId="5" r:id="rId4"/>
    <sheet name="Total" sheetId="6" r:id="rId5"/>
  </sheets>
  <definedNames>
    <definedName name="LARS_Performance_Performance_AnchorVs3NF_Results" localSheetId="3" hidden="1">'Laptop + SATA'!$A$1:$J$51</definedName>
    <definedName name="SQL05_Performance_Performance_AnchorVs3NF_Results" localSheetId="1" hidden="1">'Server2 + SAN'!$A$1:$J$51</definedName>
    <definedName name="TSQL06_Performance_Performance_AnchorVs3NF_Results" localSheetId="2" hidden="1">'Server + RAID5'!$A$1:$J$51</definedName>
    <definedName name="TSQL06_Performance_Performance_AnchorVs3NF_Results" localSheetId="0" hidden="1">'Server + SAN'!$A$1:$J$51</definedName>
  </definedNames>
  <calcPr calcId="125725"/>
</workbook>
</file>

<file path=xl/calcChain.xml><?xml version="1.0" encoding="utf-8"?>
<calcChain xmlns="http://schemas.openxmlformats.org/spreadsheetml/2006/main">
  <c r="L52" i="7"/>
  <c r="K52"/>
  <c r="E52"/>
  <c r="L42"/>
  <c r="L32"/>
  <c r="L37"/>
  <c r="L27"/>
  <c r="L43"/>
  <c r="L33"/>
  <c r="L38"/>
  <c r="L28"/>
  <c r="L44"/>
  <c r="L34"/>
  <c r="L39"/>
  <c r="L29"/>
  <c r="L45"/>
  <c r="L35"/>
  <c r="L40"/>
  <c r="L30"/>
  <c r="L46"/>
  <c r="L36"/>
  <c r="L41"/>
  <c r="L31"/>
  <c r="L17"/>
  <c r="L7"/>
  <c r="L12"/>
  <c r="L2"/>
  <c r="L18"/>
  <c r="L8"/>
  <c r="L13"/>
  <c r="L3"/>
  <c r="L19"/>
  <c r="L9"/>
  <c r="L14"/>
  <c r="L4"/>
  <c r="L20"/>
  <c r="L10"/>
  <c r="L15"/>
  <c r="L5"/>
  <c r="L21"/>
  <c r="L11"/>
  <c r="L16"/>
  <c r="L6"/>
  <c r="K47"/>
  <c r="K42"/>
  <c r="K32"/>
  <c r="K37"/>
  <c r="K27"/>
  <c r="K48"/>
  <c r="K43"/>
  <c r="K33"/>
  <c r="K38"/>
  <c r="K28"/>
  <c r="K49"/>
  <c r="K44"/>
  <c r="K34"/>
  <c r="K39"/>
  <c r="K29"/>
  <c r="K50"/>
  <c r="K45"/>
  <c r="K35"/>
  <c r="K40"/>
  <c r="K30"/>
  <c r="K51"/>
  <c r="K46"/>
  <c r="K36"/>
  <c r="K41"/>
  <c r="K31"/>
  <c r="K22"/>
  <c r="K17"/>
  <c r="K7"/>
  <c r="K12"/>
  <c r="K2"/>
  <c r="K23"/>
  <c r="K18"/>
  <c r="K8"/>
  <c r="K13"/>
  <c r="K3"/>
  <c r="K24"/>
  <c r="K19"/>
  <c r="K9"/>
  <c r="K14"/>
  <c r="K4"/>
  <c r="K25"/>
  <c r="K20"/>
  <c r="K10"/>
  <c r="K15"/>
  <c r="K5"/>
  <c r="K26"/>
  <c r="K21"/>
  <c r="K11"/>
  <c r="K16"/>
  <c r="K6"/>
  <c r="L52" i="5"/>
  <c r="K52"/>
  <c r="E52"/>
  <c r="L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2" i="1"/>
  <c r="K51" i="5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2"/>
  <c r="E52" i="4"/>
  <c r="K51"/>
  <c r="K50"/>
  <c r="K49"/>
  <c r="K48"/>
  <c r="K47"/>
  <c r="L46"/>
  <c r="K46"/>
  <c r="L45"/>
  <c r="K45"/>
  <c r="L44"/>
  <c r="K44"/>
  <c r="L43"/>
  <c r="K43"/>
  <c r="L42"/>
  <c r="K42"/>
  <c r="L41"/>
  <c r="K41"/>
  <c r="L40"/>
  <c r="K40"/>
  <c r="L39"/>
  <c r="K39"/>
  <c r="L38"/>
  <c r="K38"/>
  <c r="L37"/>
  <c r="K37"/>
  <c r="L36"/>
  <c r="K36"/>
  <c r="L35"/>
  <c r="K35"/>
  <c r="L34"/>
  <c r="K34"/>
  <c r="L33"/>
  <c r="K33"/>
  <c r="L32"/>
  <c r="K32"/>
  <c r="L31"/>
  <c r="K31"/>
  <c r="L30"/>
  <c r="K30"/>
  <c r="L29"/>
  <c r="K29"/>
  <c r="L28"/>
  <c r="K28"/>
  <c r="L27"/>
  <c r="K27"/>
  <c r="K26"/>
  <c r="K25"/>
  <c r="K24"/>
  <c r="K23"/>
  <c r="K22"/>
  <c r="L21"/>
  <c r="K21"/>
  <c r="L20"/>
  <c r="K20"/>
  <c r="L19"/>
  <c r="K19"/>
  <c r="L18"/>
  <c r="K18"/>
  <c r="L17"/>
  <c r="K17"/>
  <c r="L16"/>
  <c r="K16"/>
  <c r="L15"/>
  <c r="K15"/>
  <c r="L14"/>
  <c r="K14"/>
  <c r="L13"/>
  <c r="K13"/>
  <c r="L12"/>
  <c r="K12"/>
  <c r="L11"/>
  <c r="K11"/>
  <c r="L10"/>
  <c r="K10"/>
  <c r="L9"/>
  <c r="K9"/>
  <c r="L8"/>
  <c r="K8"/>
  <c r="L7"/>
  <c r="K7"/>
  <c r="L6"/>
  <c r="K6"/>
  <c r="L5"/>
  <c r="K5"/>
  <c r="L4"/>
  <c r="K4"/>
  <c r="L3"/>
  <c r="K3"/>
  <c r="L2"/>
  <c r="K2"/>
  <c r="L52" l="1"/>
  <c r="K52" s="1"/>
  <c r="E52" i="1"/>
  <c r="K51"/>
  <c r="K50"/>
  <c r="K49"/>
  <c r="K48"/>
  <c r="K47"/>
  <c r="L46"/>
  <c r="K46"/>
  <c r="L45"/>
  <c r="K45"/>
  <c r="L44"/>
  <c r="K44"/>
  <c r="L43"/>
  <c r="K43"/>
  <c r="L42"/>
  <c r="K42"/>
  <c r="L41"/>
  <c r="K41"/>
  <c r="L40"/>
  <c r="K40"/>
  <c r="L39"/>
  <c r="K39"/>
  <c r="L38"/>
  <c r="K38"/>
  <c r="L37"/>
  <c r="K37"/>
  <c r="L36"/>
  <c r="K36"/>
  <c r="L35"/>
  <c r="K35"/>
  <c r="L34"/>
  <c r="K34"/>
  <c r="L33"/>
  <c r="K33"/>
  <c r="L32"/>
  <c r="K32"/>
  <c r="L31"/>
  <c r="K31"/>
  <c r="L30"/>
  <c r="K30"/>
  <c r="L29"/>
  <c r="K29"/>
  <c r="L28"/>
  <c r="K28"/>
  <c r="L27"/>
  <c r="K27"/>
  <c r="K26"/>
  <c r="K25"/>
  <c r="K24"/>
  <c r="K23"/>
  <c r="K22"/>
  <c r="L21"/>
  <c r="K21"/>
  <c r="L20"/>
  <c r="K20"/>
  <c r="L19"/>
  <c r="K19"/>
  <c r="L18"/>
  <c r="K18"/>
  <c r="L17"/>
  <c r="K17"/>
  <c r="L16"/>
  <c r="K16"/>
  <c r="L15"/>
  <c r="K15"/>
  <c r="L14"/>
  <c r="K14"/>
  <c r="L13"/>
  <c r="K13"/>
  <c r="L12"/>
  <c r="K12"/>
  <c r="L11"/>
  <c r="K11"/>
  <c r="L10"/>
  <c r="K10"/>
  <c r="L9"/>
  <c r="K9"/>
  <c r="L8"/>
  <c r="K8"/>
  <c r="L7"/>
  <c r="K7"/>
  <c r="L6"/>
  <c r="K6"/>
  <c r="L5"/>
  <c r="K5"/>
  <c r="L4"/>
  <c r="K4"/>
  <c r="L3"/>
  <c r="L52" s="1"/>
  <c r="K3"/>
  <c r="K2"/>
  <c r="K52" s="1"/>
</calcChain>
</file>

<file path=xl/connections.xml><?xml version="1.0" encoding="utf-8"?>
<connections xmlns="http://schemas.openxmlformats.org/spreadsheetml/2006/main">
  <connection id="1" odcFile="C:\Users\Roenbaeck\Documents\My Data Sources\LARS Performance Performance_AnchorVs3NF_Results.odc" keepAlive="1" name="LARS Performance Performance_AnchorVs3NF_Results" type="5" refreshedVersion="3" background="1" saveData="1">
    <dbPr connection="Provider=SQLOLEDB.1;Integrated Security=SSPI;Persist Security Info=True;Initial Catalog=Performance;Data Source=LARS;Use Procedure for Prepare=1;Auto Translate=True;Packet Size=4096;Workstation ID=LARS;Use Encryption for Data=False;Tag with column collation when possible=False" command="&quot;Performance&quot;.&quot;dbo&quot;.&quot;Performance_AnchorVs3NF_Results&quot;" commandType="3"/>
  </connection>
  <connection id="2" odcFile="\\File02\userdata\lro2\Mina datakällor\SQL05 Performance Performance_AnchorVs3NF_Results.odc" keepAlive="1" name="SQL05 Performance Performance_AnchorVs3NF_Results" type="5" refreshedVersion="3" background="1" saveData="1">
    <dbPr connection="Provider=SQLOLEDB.1;Integrated Security=SSPI;Persist Security Info=True;Initial Catalog=Performance;Data Source=SQL05;Use Procedure for Prepare=1;Auto Translate=True;Packet Size=4096;Workstation ID=WMP0055;Use Encryption for Data=False;Tag with column collation when possible=False" command="&quot;Performance&quot;.&quot;dbo&quot;.&quot;Performance_AnchorVs3NF_Results&quot;" commandType="3"/>
  </connection>
  <connection id="3" odcFile="\\File02\userdata\lro2\Mina datakällor\TSQL06 Performance Performance_AnchorVs3NF_Results.odc" keepAlive="1" name="TSQL06 Performance Performance_AnchorVs3NF_Results" type="5" refreshedVersion="3" background="1" saveData="1">
    <dbPr connection="Provider=SQLOLEDB.1;Integrated Security=SSPI;Persist Security Info=True;Initial Catalog=Performance;Data Source=TSQL06;Use Procedure for Prepare=1;Auto Translate=True;Packet Size=4096;Workstation ID=WMP0055;Use Encryption for Data=False;Tag with column collation when possible=False" command="&quot;Performance&quot;.&quot;dbo&quot;.&quot;Performance_AnchorVs3NF_Results&quot;" commandType="3"/>
  </connection>
  <connection id="4" odcFile="\\File02\userdata\lro2\Mina datakällor\TSQL06 Performance Performance_AnchorVs3NF_Results.odc" keepAlive="1" name="TSQL06 Performance Performance_AnchorVs3NF_Results1" type="5" refreshedVersion="3" background="1" saveData="1">
    <dbPr connection="Provider=SQLOLEDB.1;Integrated Security=SSPI;Persist Security Info=True;Initial Catalog=Performance;Data Source=TSQL06;Use Procedure for Prepare=1;Auto Translate=True;Packet Size=4096;Workstation ID=WMP0055;Use Encryption for Data=False;Tag with column collation when possible=False" command="&quot;Performance&quot;.&quot;dbo&quot;.&quot;Performance_AnchorVs3NF_Results&quot;" commandType="3"/>
  </connection>
</connections>
</file>

<file path=xl/sharedStrings.xml><?xml version="1.0" encoding="utf-8"?>
<sst xmlns="http://schemas.openxmlformats.org/spreadsheetml/2006/main" count="1059" uniqueCount="25">
  <si>
    <t>id</t>
  </si>
  <si>
    <t>test</t>
  </si>
  <si>
    <t>startTime</t>
  </si>
  <si>
    <t>stopTime</t>
  </si>
  <si>
    <t>duration</t>
  </si>
  <si>
    <t>queries</t>
  </si>
  <si>
    <t>name</t>
  </si>
  <si>
    <t>anchors</t>
  </si>
  <si>
    <t>attributes</t>
  </si>
  <si>
    <t>rows</t>
  </si>
  <si>
    <t>Creating and filling tables</t>
  </si>
  <si>
    <t>increasing number of rows</t>
  </si>
  <si>
    <t>Anchor model single attributes</t>
  </si>
  <si>
    <t>3NF single attributes</t>
  </si>
  <si>
    <t>Anchor model double attributes</t>
  </si>
  <si>
    <t>3NF double attributes</t>
  </si>
  <si>
    <t>increasing model size</t>
  </si>
  <si>
    <t>Tidsåtgång</t>
  </si>
  <si>
    <t>Medelfrågetid</t>
  </si>
  <si>
    <t>Kolumn1</t>
  </si>
  <si>
    <t>Hardware</t>
  </si>
  <si>
    <t>Server+SAN</t>
  </si>
  <si>
    <t>Server+RAID5</t>
  </si>
  <si>
    <t>Laptop+SATA</t>
  </si>
  <si>
    <t>Server2+SAN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</si>
</sst>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22" fontId="0" fillId="0" borderId="0" xfId="0" applyNumberFormat="1"/>
    <xf numFmtId="0" fontId="0" fillId="0" borderId="0" xfId="0" applyBorder="1"/>
    <xf numFmtId="22" fontId="0" fillId="0" borderId="0" xfId="0" applyNumberFormat="1" applyBorder="1"/>
    <xf numFmtId="46" fontId="0" fillId="0" borderId="0" xfId="0" applyNumberFormat="1" applyBorder="1"/>
    <xf numFmtId="45" fontId="0" fillId="0" borderId="0" xfId="0" applyNumberFormat="1"/>
    <xf numFmtId="164" fontId="0" fillId="0" borderId="0" xfId="0" applyNumberFormat="1"/>
    <xf numFmtId="164" fontId="0" fillId="0" borderId="0" xfId="0" applyNumberFormat="1" applyBorder="1"/>
    <xf numFmtId="0" fontId="0" fillId="0" borderId="0" xfId="0" quotePrefix="1" applyNumberFormat="1"/>
    <xf numFmtId="14" fontId="0" fillId="0" borderId="0" xfId="0" applyNumberFormat="1"/>
    <xf numFmtId="0" fontId="1" fillId="2" borderId="1" xfId="0" applyFont="1" applyFill="1" applyBorder="1"/>
    <xf numFmtId="0" fontId="0" fillId="3" borderId="2" xfId="0" applyFont="1" applyFill="1" applyBorder="1"/>
    <xf numFmtId="22" fontId="0" fillId="3" borderId="2" xfId="0" applyNumberFormat="1" applyFont="1" applyFill="1" applyBorder="1"/>
    <xf numFmtId="0" fontId="0" fillId="4" borderId="2" xfId="0" applyFont="1" applyFill="1" applyBorder="1"/>
    <xf numFmtId="22" fontId="0" fillId="4" borderId="2" xfId="0" applyNumberFormat="1" applyFont="1" applyFill="1" applyBorder="1"/>
    <xf numFmtId="14" fontId="0" fillId="3" borderId="3" xfId="0" applyNumberFormat="1" applyFont="1" applyFill="1" applyBorder="1"/>
    <xf numFmtId="0" fontId="0" fillId="3" borderId="3" xfId="0" quotePrefix="1" applyNumberFormat="1" applyFont="1" applyFill="1" applyBorder="1"/>
    <xf numFmtId="14" fontId="0" fillId="4" borderId="2" xfId="0" applyNumberFormat="1" applyFont="1" applyFill="1" applyBorder="1"/>
    <xf numFmtId="0" fontId="0" fillId="4" borderId="2" xfId="0" quotePrefix="1" applyNumberFormat="1" applyFont="1" applyFill="1" applyBorder="1"/>
    <xf numFmtId="14" fontId="0" fillId="3" borderId="2" xfId="0" applyNumberFormat="1" applyFont="1" applyFill="1" applyBorder="1"/>
    <xf numFmtId="0" fontId="0" fillId="3" borderId="2" xfId="0" quotePrefix="1" applyNumberFormat="1" applyFont="1" applyFill="1" applyBorder="1"/>
    <xf numFmtId="0" fontId="0" fillId="3" borderId="3" xfId="0" applyFont="1" applyFill="1" applyBorder="1"/>
    <xf numFmtId="22" fontId="0" fillId="3" borderId="3" xfId="0" applyNumberFormat="1" applyFont="1" applyFill="1" applyBorder="1"/>
    <xf numFmtId="0" fontId="0" fillId="4" borderId="4" xfId="0" applyFont="1" applyFill="1" applyBorder="1"/>
    <xf numFmtId="22" fontId="0" fillId="4" borderId="4" xfId="0" applyNumberFormat="1" applyFont="1" applyFill="1" applyBorder="1"/>
  </cellXfs>
  <cellStyles count="1">
    <cellStyle name="Normal" xfId="0" builtinId="0"/>
  </cellStyles>
  <dxfs count="72">
    <dxf>
      <numFmt numFmtId="164" formatCode="0.0"/>
      <border diagonalUp="0" diagonalDown="0" outline="0">
        <left/>
        <right/>
        <top/>
        <bottom/>
      </border>
    </dxf>
    <dxf>
      <numFmt numFmtId="164" formatCode="0.0"/>
    </dxf>
    <dxf>
      <numFmt numFmtId="31" formatCode="[h]:mm:ss"/>
      <border diagonalUp="0" diagonalDown="0" outline="0">
        <left/>
        <right/>
        <top/>
        <bottom/>
      </border>
    </dxf>
    <dxf>
      <numFmt numFmtId="28" formatCode="mm:ss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27" formatCode="yyyy/mm/dd\ hh:mm"/>
      <border diagonalUp="0" diagonalDown="0" outline="0">
        <left/>
        <right/>
        <top/>
        <bottom/>
      </border>
    </dxf>
    <dxf>
      <numFmt numFmtId="27" formatCode="yyyy/mm/dd\ hh:mm"/>
    </dxf>
    <dxf>
      <numFmt numFmtId="27" formatCode="yyyy/mm/dd\ hh:mm"/>
      <border diagonalUp="0" diagonalDown="0" outline="0">
        <left/>
        <right/>
        <top/>
        <bottom/>
      </border>
    </dxf>
    <dxf>
      <numFmt numFmtId="27" formatCode="yyyy/mm/dd\ hh:mm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0.0"/>
      <border diagonalUp="0" diagonalDown="0" outline="0">
        <left/>
        <right/>
        <top/>
        <bottom/>
      </border>
    </dxf>
    <dxf>
      <numFmt numFmtId="164" formatCode="0.0"/>
    </dxf>
    <dxf>
      <numFmt numFmtId="31" formatCode="[h]:mm:ss"/>
      <border diagonalUp="0" diagonalDown="0" outline="0">
        <left/>
        <right/>
        <top/>
        <bottom/>
      </border>
    </dxf>
    <dxf>
      <numFmt numFmtId="28" formatCode="mm:ss"/>
    </dxf>
    <dxf>
      <border diagonalUp="0" diagonalDown="0" outline="0">
        <left/>
        <right/>
        <top/>
        <bottom/>
      </border>
    </dxf>
    <dxf>
      <numFmt numFmtId="0" formatCode="General"/>
    </dxf>
    <dxf>
      <border diagonalUp="0" diagonalDown="0" outline="0">
        <left/>
        <right/>
        <top/>
        <bottom/>
      </border>
    </dxf>
    <dxf>
      <numFmt numFmtId="0" formatCode="General"/>
    </dxf>
    <dxf>
      <border diagonalUp="0" diagonalDown="0" outline="0">
        <left/>
        <right/>
        <top/>
        <bottom/>
      </border>
    </dxf>
    <dxf>
      <numFmt numFmtId="0" formatCode="General"/>
    </dxf>
    <dxf>
      <border diagonalUp="0" diagonalDown="0" outline="0">
        <left/>
        <right/>
        <top/>
        <bottom/>
      </border>
    </dxf>
    <dxf>
      <numFmt numFmtId="0" formatCode="General"/>
    </dxf>
    <dxf>
      <border diagonalUp="0" diagonalDown="0" outline="0">
        <left/>
        <right/>
        <top/>
        <bottom/>
      </border>
    </dxf>
    <dxf>
      <numFmt numFmtId="0" formatCode="General"/>
    </dxf>
    <dxf>
      <border diagonalUp="0" diagonalDown="0" outline="0">
        <left/>
        <right/>
        <top/>
        <bottom/>
      </border>
    </dxf>
    <dxf>
      <numFmt numFmtId="0" formatCode="General"/>
    </dxf>
    <dxf>
      <numFmt numFmtId="27" formatCode="yyyy/mm/dd\ hh:mm"/>
      <border diagonalUp="0" diagonalDown="0" outline="0">
        <left/>
        <right/>
        <top/>
        <bottom/>
      </border>
    </dxf>
    <dxf>
      <numFmt numFmtId="19" formatCode="yyyy/mm/dd"/>
    </dxf>
    <dxf>
      <numFmt numFmtId="27" formatCode="yyyy/mm/dd\ hh:mm"/>
      <border diagonalUp="0" diagonalDown="0" outline="0">
        <left/>
        <right/>
        <top/>
        <bottom/>
      </border>
    </dxf>
    <dxf>
      <numFmt numFmtId="19" formatCode="yyyy/mm/dd"/>
    </dxf>
    <dxf>
      <border diagonalUp="0" diagonalDown="0" outline="0">
        <left/>
        <right/>
        <top/>
        <bottom/>
      </border>
    </dxf>
    <dxf>
      <numFmt numFmtId="0" formatCode="General"/>
    </dxf>
    <dxf>
      <border diagonalUp="0" diagonalDown="0" outline="0">
        <left/>
        <right/>
        <top/>
        <bottom/>
      </border>
    </dxf>
    <dxf>
      <numFmt numFmtId="0" formatCode="General"/>
    </dxf>
    <dxf>
      <numFmt numFmtId="164" formatCode="0.0"/>
      <border diagonalUp="0" diagonalDown="0" outline="0">
        <left/>
        <right/>
        <top/>
        <bottom/>
      </border>
    </dxf>
    <dxf>
      <numFmt numFmtId="164" formatCode="0.0"/>
    </dxf>
    <dxf>
      <numFmt numFmtId="31" formatCode="[h]:mm:ss"/>
    </dxf>
    <dxf>
      <numFmt numFmtId="28" formatCode="mm:ss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27" formatCode="yyyy/mm/dd\ hh:mm"/>
      <border diagonalUp="0" diagonalDown="0" outline="0">
        <left/>
        <right/>
        <top/>
        <bottom/>
      </border>
    </dxf>
    <dxf>
      <numFmt numFmtId="27" formatCode="yyyy/mm/dd\ hh:mm"/>
    </dxf>
    <dxf>
      <numFmt numFmtId="27" formatCode="yyyy/mm/dd\ hh:mm"/>
      <border diagonalUp="0" diagonalDown="0" outline="0">
        <left/>
        <right/>
        <top/>
        <bottom/>
      </border>
    </dxf>
    <dxf>
      <numFmt numFmtId="27" formatCode="yyyy/mm/dd\ hh:mm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0.0"/>
      <border diagonalUp="0" diagonalDown="0" outline="0">
        <left/>
        <right/>
        <top/>
        <bottom/>
      </border>
    </dxf>
    <dxf>
      <numFmt numFmtId="164" formatCode="0.0"/>
    </dxf>
    <dxf>
      <numFmt numFmtId="31" formatCode="[h]:mm:ss"/>
      <border diagonalUp="0" diagonalDown="0" outline="0">
        <left/>
        <right/>
        <top/>
        <bottom/>
      </border>
    </dxf>
    <dxf>
      <numFmt numFmtId="28" formatCode="mm:ss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27" formatCode="yyyy/mm/dd\ hh:mm"/>
      <border diagonalUp="0" diagonalDown="0" outline="0">
        <left/>
        <right/>
        <top/>
        <bottom/>
      </border>
    </dxf>
    <dxf>
      <numFmt numFmtId="27" formatCode="yyyy/mm/dd\ hh:mm"/>
    </dxf>
    <dxf>
      <numFmt numFmtId="27" formatCode="yyyy/mm/dd\ hh:mm"/>
      <border diagonalUp="0" diagonalDown="0" outline="0">
        <left/>
        <right/>
        <top/>
        <bottom/>
      </border>
    </dxf>
    <dxf>
      <numFmt numFmtId="27" formatCode="yyyy/mm/dd\ hh:mm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/>
            </a:pPr>
            <a:r>
              <a:rPr lang="sv-SE"/>
              <a:t>Increasing model</a:t>
            </a:r>
            <a:r>
              <a:rPr lang="sv-SE" baseline="0"/>
              <a:t> size</a:t>
            </a:r>
            <a:endParaRPr lang="sv-SE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'Server + SAN'!$B$7</c:f>
              <c:strCache>
                <c:ptCount val="1"/>
                <c:pt idx="0">
                  <c:v>3NF single attributes</c:v>
                </c:pt>
              </c:strCache>
            </c:strRef>
          </c:tx>
          <c:cat>
            <c:numRef>
              <c:f>'Server + SAN'!$I$12:$I$16</c:f>
              <c:numCache>
                <c:formatCode>General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'Server + SAN'!$L$7:$L$11</c:f>
              <c:numCache>
                <c:formatCode>0.0</c:formatCode>
                <c:ptCount val="5"/>
                <c:pt idx="0">
                  <c:v>1.1653</c:v>
                </c:pt>
                <c:pt idx="1">
                  <c:v>1.28</c:v>
                </c:pt>
                <c:pt idx="2">
                  <c:v>1.389</c:v>
                </c:pt>
                <c:pt idx="3">
                  <c:v>1.4413</c:v>
                </c:pt>
                <c:pt idx="4">
                  <c:v>1.8003</c:v>
                </c:pt>
              </c:numCache>
            </c:numRef>
          </c:val>
        </c:ser>
        <c:ser>
          <c:idx val="1"/>
          <c:order val="1"/>
          <c:tx>
            <c:strRef>
              <c:f>'Server + SAN'!$B$17</c:f>
              <c:strCache>
                <c:ptCount val="1"/>
                <c:pt idx="0">
                  <c:v>Anchor model single attributes</c:v>
                </c:pt>
              </c:strCache>
            </c:strRef>
          </c:tx>
          <c:cat>
            <c:numRef>
              <c:f>'Server + SAN'!$I$12:$I$16</c:f>
              <c:numCache>
                <c:formatCode>General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'Server + SAN'!$L$17:$L$21</c:f>
              <c:numCache>
                <c:formatCode>0.0</c:formatCode>
                <c:ptCount val="5"/>
                <c:pt idx="0">
                  <c:v>2.2206000000000001</c:v>
                </c:pt>
                <c:pt idx="1">
                  <c:v>2.7496</c:v>
                </c:pt>
                <c:pt idx="2">
                  <c:v>2.2536</c:v>
                </c:pt>
                <c:pt idx="3">
                  <c:v>2.8742999999999999</c:v>
                </c:pt>
                <c:pt idx="4">
                  <c:v>2.1106000000000003</c:v>
                </c:pt>
              </c:numCache>
            </c:numRef>
          </c:val>
        </c:ser>
        <c:ser>
          <c:idx val="2"/>
          <c:order val="2"/>
          <c:tx>
            <c:strRef>
              <c:f>'Server + SAN'!$B$2</c:f>
              <c:strCache>
                <c:ptCount val="1"/>
                <c:pt idx="0">
                  <c:v>3NF double attributes</c:v>
                </c:pt>
              </c:strCache>
            </c:strRef>
          </c:tx>
          <c:cat>
            <c:numRef>
              <c:f>'Server + SAN'!$I$12:$I$16</c:f>
              <c:numCache>
                <c:formatCode>General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'Server + SAN'!$L$2:$L$6</c:f>
              <c:numCache>
                <c:formatCode>0.0</c:formatCode>
                <c:ptCount val="5"/>
                <c:pt idx="0">
                  <c:v>1.4239999999999999</c:v>
                </c:pt>
                <c:pt idx="1">
                  <c:v>1.4529999999999998</c:v>
                </c:pt>
                <c:pt idx="2">
                  <c:v>1.6260000000000001</c:v>
                </c:pt>
                <c:pt idx="3">
                  <c:v>1.7652999999999999</c:v>
                </c:pt>
                <c:pt idx="4">
                  <c:v>1.8280000000000001</c:v>
                </c:pt>
              </c:numCache>
            </c:numRef>
          </c:val>
        </c:ser>
        <c:ser>
          <c:idx val="3"/>
          <c:order val="3"/>
          <c:tx>
            <c:strRef>
              <c:f>'Server + SAN'!$B$12</c:f>
              <c:strCache>
                <c:ptCount val="1"/>
                <c:pt idx="0">
                  <c:v>Anchor model double attributes</c:v>
                </c:pt>
              </c:strCache>
            </c:strRef>
          </c:tx>
          <c:cat>
            <c:numRef>
              <c:f>'Server + SAN'!$I$12:$I$16</c:f>
              <c:numCache>
                <c:formatCode>General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'Server + SAN'!$L$12:$L$16</c:f>
              <c:numCache>
                <c:formatCode>0.0</c:formatCode>
                <c:ptCount val="5"/>
                <c:pt idx="0">
                  <c:v>5.2829999999999995</c:v>
                </c:pt>
                <c:pt idx="1">
                  <c:v>4.8323</c:v>
                </c:pt>
                <c:pt idx="2">
                  <c:v>4.4719999999999995</c:v>
                </c:pt>
                <c:pt idx="3">
                  <c:v>4.444</c:v>
                </c:pt>
                <c:pt idx="4">
                  <c:v>4.2935999999999996</c:v>
                </c:pt>
              </c:numCache>
            </c:numRef>
          </c:val>
        </c:ser>
        <c:marker val="1"/>
        <c:axId val="66963328"/>
        <c:axId val="146556032"/>
      </c:lineChart>
      <c:catAx>
        <c:axId val="66963328"/>
        <c:scaling>
          <c:orientation val="minMax"/>
        </c:scaling>
        <c:axPos val="b"/>
        <c:numFmt formatCode="General" sourceLinked="1"/>
        <c:majorTickMark val="none"/>
        <c:tickLblPos val="nextTo"/>
        <c:crossAx val="146556032"/>
        <c:crosses val="autoZero"/>
        <c:auto val="1"/>
        <c:lblAlgn val="ctr"/>
        <c:lblOffset val="100"/>
      </c:catAx>
      <c:valAx>
        <c:axId val="146556032"/>
        <c:scaling>
          <c:orientation val="minMax"/>
        </c:scaling>
        <c:axPos val="l"/>
        <c:majorGridlines/>
        <c:numFmt formatCode="0.0" sourceLinked="1"/>
        <c:majorTickMark val="none"/>
        <c:tickLblPos val="nextTo"/>
        <c:spPr>
          <a:ln w="9525">
            <a:noFill/>
          </a:ln>
        </c:spPr>
        <c:crossAx val="6696332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/>
            </a:pPr>
            <a:r>
              <a:rPr lang="sv-SE"/>
              <a:t>Increasing number of rows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'Server + SAN'!$B$7</c:f>
              <c:strCache>
                <c:ptCount val="1"/>
                <c:pt idx="0">
                  <c:v>3NF single attributes</c:v>
                </c:pt>
              </c:strCache>
            </c:strRef>
          </c:tx>
          <c:cat>
            <c:numRef>
              <c:f>'Server + SAN'!$J$27:$J$31</c:f>
              <c:numCache>
                <c:formatCode>General</c:formatCode>
                <c:ptCount val="5"/>
                <c:pt idx="0">
                  <c:v>200000</c:v>
                </c:pt>
                <c:pt idx="1">
                  <c:v>400000</c:v>
                </c:pt>
                <c:pt idx="2">
                  <c:v>600000</c:v>
                </c:pt>
                <c:pt idx="3">
                  <c:v>800000</c:v>
                </c:pt>
                <c:pt idx="4">
                  <c:v>1000000</c:v>
                </c:pt>
              </c:numCache>
            </c:numRef>
          </c:cat>
          <c:val>
            <c:numRef>
              <c:f>'Server + SAN'!$L$32:$L$36</c:f>
              <c:numCache>
                <c:formatCode>0.0</c:formatCode>
                <c:ptCount val="5"/>
                <c:pt idx="0">
                  <c:v>2.2126000000000001</c:v>
                </c:pt>
                <c:pt idx="1">
                  <c:v>4.3456000000000001</c:v>
                </c:pt>
                <c:pt idx="2">
                  <c:v>6.7812999999999999</c:v>
                </c:pt>
                <c:pt idx="3">
                  <c:v>8.6593</c:v>
                </c:pt>
                <c:pt idx="4">
                  <c:v>11.128</c:v>
                </c:pt>
              </c:numCache>
            </c:numRef>
          </c:val>
        </c:ser>
        <c:ser>
          <c:idx val="1"/>
          <c:order val="1"/>
          <c:tx>
            <c:strRef>
              <c:f>'Server + SAN'!$B$17</c:f>
              <c:strCache>
                <c:ptCount val="1"/>
                <c:pt idx="0">
                  <c:v>Anchor model single attributes</c:v>
                </c:pt>
              </c:strCache>
            </c:strRef>
          </c:tx>
          <c:cat>
            <c:numRef>
              <c:f>'Server + SAN'!$J$27:$J$31</c:f>
              <c:numCache>
                <c:formatCode>General</c:formatCode>
                <c:ptCount val="5"/>
                <c:pt idx="0">
                  <c:v>200000</c:v>
                </c:pt>
                <c:pt idx="1">
                  <c:v>400000</c:v>
                </c:pt>
                <c:pt idx="2">
                  <c:v>600000</c:v>
                </c:pt>
                <c:pt idx="3">
                  <c:v>800000</c:v>
                </c:pt>
                <c:pt idx="4">
                  <c:v>1000000</c:v>
                </c:pt>
              </c:numCache>
            </c:numRef>
          </c:cat>
          <c:val>
            <c:numRef>
              <c:f>'Server + SAN'!$L$42:$L$46</c:f>
              <c:numCache>
                <c:formatCode>0.0</c:formatCode>
                <c:ptCount val="5"/>
                <c:pt idx="0">
                  <c:v>4.2583000000000002</c:v>
                </c:pt>
                <c:pt idx="1">
                  <c:v>8.7040000000000006</c:v>
                </c:pt>
                <c:pt idx="2">
                  <c:v>13.975</c:v>
                </c:pt>
                <c:pt idx="3">
                  <c:v>17.992599999999999</c:v>
                </c:pt>
                <c:pt idx="4">
                  <c:v>24.818999999999999</c:v>
                </c:pt>
              </c:numCache>
            </c:numRef>
          </c:val>
        </c:ser>
        <c:ser>
          <c:idx val="2"/>
          <c:order val="2"/>
          <c:tx>
            <c:strRef>
              <c:f>'Server + SAN'!$B$2</c:f>
              <c:strCache>
                <c:ptCount val="1"/>
                <c:pt idx="0">
                  <c:v>3NF double attributes</c:v>
                </c:pt>
              </c:strCache>
            </c:strRef>
          </c:tx>
          <c:cat>
            <c:numRef>
              <c:f>'Server + SAN'!$J$27:$J$31</c:f>
              <c:numCache>
                <c:formatCode>General</c:formatCode>
                <c:ptCount val="5"/>
                <c:pt idx="0">
                  <c:v>200000</c:v>
                </c:pt>
                <c:pt idx="1">
                  <c:v>400000</c:v>
                </c:pt>
                <c:pt idx="2">
                  <c:v>600000</c:v>
                </c:pt>
                <c:pt idx="3">
                  <c:v>800000</c:v>
                </c:pt>
                <c:pt idx="4">
                  <c:v>1000000</c:v>
                </c:pt>
              </c:numCache>
            </c:numRef>
          </c:cat>
          <c:val>
            <c:numRef>
              <c:f>'Server + SAN'!$L$27:$L$31</c:f>
              <c:numCache>
                <c:formatCode>0.0</c:formatCode>
                <c:ptCount val="5"/>
                <c:pt idx="0">
                  <c:v>2.57</c:v>
                </c:pt>
                <c:pt idx="1">
                  <c:v>5.1193</c:v>
                </c:pt>
                <c:pt idx="2">
                  <c:v>7.8773</c:v>
                </c:pt>
                <c:pt idx="3">
                  <c:v>10.293000000000001</c:v>
                </c:pt>
                <c:pt idx="4">
                  <c:v>12.885</c:v>
                </c:pt>
              </c:numCache>
            </c:numRef>
          </c:val>
        </c:ser>
        <c:ser>
          <c:idx val="3"/>
          <c:order val="3"/>
          <c:tx>
            <c:strRef>
              <c:f>'Server + SAN'!$B$12</c:f>
              <c:strCache>
                <c:ptCount val="1"/>
                <c:pt idx="0">
                  <c:v>Anchor model double attributes</c:v>
                </c:pt>
              </c:strCache>
            </c:strRef>
          </c:tx>
          <c:cat>
            <c:numRef>
              <c:f>'Server + SAN'!$J$27:$J$31</c:f>
              <c:numCache>
                <c:formatCode>General</c:formatCode>
                <c:ptCount val="5"/>
                <c:pt idx="0">
                  <c:v>200000</c:v>
                </c:pt>
                <c:pt idx="1">
                  <c:v>400000</c:v>
                </c:pt>
                <c:pt idx="2">
                  <c:v>600000</c:v>
                </c:pt>
                <c:pt idx="3">
                  <c:v>800000</c:v>
                </c:pt>
                <c:pt idx="4">
                  <c:v>1000000</c:v>
                </c:pt>
              </c:numCache>
            </c:numRef>
          </c:cat>
          <c:val>
            <c:numRef>
              <c:f>'Server + SAN'!$L$37:$L$41</c:f>
              <c:numCache>
                <c:formatCode>0.0</c:formatCode>
                <c:ptCount val="5"/>
                <c:pt idx="0">
                  <c:v>8.8090000000000011</c:v>
                </c:pt>
                <c:pt idx="1">
                  <c:v>17.554600000000001</c:v>
                </c:pt>
                <c:pt idx="2">
                  <c:v>31.181000000000001</c:v>
                </c:pt>
                <c:pt idx="3">
                  <c:v>33.444600000000001</c:v>
                </c:pt>
                <c:pt idx="4">
                  <c:v>52.025999999999996</c:v>
                </c:pt>
              </c:numCache>
            </c:numRef>
          </c:val>
        </c:ser>
        <c:marker val="1"/>
        <c:axId val="66076672"/>
        <c:axId val="66078208"/>
      </c:lineChart>
      <c:catAx>
        <c:axId val="66076672"/>
        <c:scaling>
          <c:orientation val="minMax"/>
        </c:scaling>
        <c:axPos val="b"/>
        <c:numFmt formatCode="General" sourceLinked="1"/>
        <c:majorTickMark val="none"/>
        <c:tickLblPos val="nextTo"/>
        <c:crossAx val="66078208"/>
        <c:crosses val="autoZero"/>
        <c:auto val="1"/>
        <c:lblAlgn val="ctr"/>
        <c:lblOffset val="100"/>
      </c:catAx>
      <c:valAx>
        <c:axId val="66078208"/>
        <c:scaling>
          <c:orientation val="minMax"/>
        </c:scaling>
        <c:axPos val="l"/>
        <c:majorGridlines/>
        <c:numFmt formatCode="0.0" sourceLinked="1"/>
        <c:majorTickMark val="none"/>
        <c:tickLblPos val="nextTo"/>
        <c:spPr>
          <a:ln w="9525">
            <a:noFill/>
          </a:ln>
        </c:spPr>
        <c:crossAx val="66076672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/>
            </a:pPr>
            <a:r>
              <a:rPr lang="sv-SE"/>
              <a:t>Increasing model</a:t>
            </a:r>
            <a:r>
              <a:rPr lang="sv-SE" baseline="0"/>
              <a:t> size</a:t>
            </a:r>
            <a:endParaRPr lang="sv-SE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'Server + RAID5'!$B$7</c:f>
              <c:strCache>
                <c:ptCount val="1"/>
                <c:pt idx="0">
                  <c:v>3NF single attributes</c:v>
                </c:pt>
              </c:strCache>
            </c:strRef>
          </c:tx>
          <c:cat>
            <c:numRef>
              <c:f>'Server + RAID5'!$I$12:$I$16</c:f>
              <c:numCache>
                <c:formatCode>General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'Server + RAID5'!$L$7:$L$11</c:f>
              <c:numCache>
                <c:formatCode>0.0</c:formatCode>
                <c:ptCount val="5"/>
                <c:pt idx="0">
                  <c:v>1.0846</c:v>
                </c:pt>
                <c:pt idx="1">
                  <c:v>2.016</c:v>
                </c:pt>
                <c:pt idx="2">
                  <c:v>2.4525999999999999</c:v>
                </c:pt>
                <c:pt idx="3">
                  <c:v>2.9420000000000002</c:v>
                </c:pt>
                <c:pt idx="4">
                  <c:v>3.6659999999999995</c:v>
                </c:pt>
              </c:numCache>
            </c:numRef>
          </c:val>
        </c:ser>
        <c:ser>
          <c:idx val="1"/>
          <c:order val="1"/>
          <c:tx>
            <c:strRef>
              <c:f>'Server + RAID5'!$B$17</c:f>
              <c:strCache>
                <c:ptCount val="1"/>
                <c:pt idx="0">
                  <c:v>Anchor model single attributes</c:v>
                </c:pt>
              </c:strCache>
            </c:strRef>
          </c:tx>
          <c:cat>
            <c:numRef>
              <c:f>'Server + RAID5'!$I$12:$I$16</c:f>
              <c:numCache>
                <c:formatCode>General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'Server + RAID5'!$L$17:$L$21</c:f>
              <c:numCache>
                <c:formatCode>0.0</c:formatCode>
                <c:ptCount val="5"/>
                <c:pt idx="0">
                  <c:v>2.2876000000000003</c:v>
                </c:pt>
                <c:pt idx="1">
                  <c:v>2.694</c:v>
                </c:pt>
                <c:pt idx="2">
                  <c:v>2.6665999999999999</c:v>
                </c:pt>
                <c:pt idx="3">
                  <c:v>2.3045999999999998</c:v>
                </c:pt>
                <c:pt idx="4">
                  <c:v>2.613</c:v>
                </c:pt>
              </c:numCache>
            </c:numRef>
          </c:val>
        </c:ser>
        <c:ser>
          <c:idx val="2"/>
          <c:order val="2"/>
          <c:tx>
            <c:strRef>
              <c:f>'Server + RAID5'!$B$2</c:f>
              <c:strCache>
                <c:ptCount val="1"/>
                <c:pt idx="0">
                  <c:v>3NF double attributes</c:v>
                </c:pt>
              </c:strCache>
            </c:strRef>
          </c:tx>
          <c:cat>
            <c:numRef>
              <c:f>'Server + RAID5'!$I$12:$I$16</c:f>
              <c:numCache>
                <c:formatCode>General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'Server + RAID5'!$L$2:$L$6</c:f>
              <c:numCache>
                <c:formatCode>0.0</c:formatCode>
                <c:ptCount val="5"/>
                <c:pt idx="0">
                  <c:v>1.1880000000000002</c:v>
                </c:pt>
                <c:pt idx="1">
                  <c:v>1.8180000000000001</c:v>
                </c:pt>
                <c:pt idx="2">
                  <c:v>3.0585999999999998</c:v>
                </c:pt>
                <c:pt idx="3">
                  <c:v>3.2439999999999998</c:v>
                </c:pt>
                <c:pt idx="4">
                  <c:v>5.6595999999999993</c:v>
                </c:pt>
              </c:numCache>
            </c:numRef>
          </c:val>
        </c:ser>
        <c:ser>
          <c:idx val="3"/>
          <c:order val="3"/>
          <c:tx>
            <c:strRef>
              <c:f>'Server + RAID5'!$B$12</c:f>
              <c:strCache>
                <c:ptCount val="1"/>
                <c:pt idx="0">
                  <c:v>Anchor model double attributes</c:v>
                </c:pt>
              </c:strCache>
            </c:strRef>
          </c:tx>
          <c:cat>
            <c:numRef>
              <c:f>'Server + RAID5'!$I$12:$I$16</c:f>
              <c:numCache>
                <c:formatCode>General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'Server + RAID5'!$L$12:$L$16</c:f>
              <c:numCache>
                <c:formatCode>0.0</c:formatCode>
                <c:ptCount val="5"/>
                <c:pt idx="0">
                  <c:v>3.2252999999999998</c:v>
                </c:pt>
                <c:pt idx="1">
                  <c:v>3.4340000000000002</c:v>
                </c:pt>
                <c:pt idx="2">
                  <c:v>3.4432999999999998</c:v>
                </c:pt>
                <c:pt idx="3">
                  <c:v>3.117</c:v>
                </c:pt>
                <c:pt idx="4">
                  <c:v>3.4380000000000002</c:v>
                </c:pt>
              </c:numCache>
            </c:numRef>
          </c:val>
        </c:ser>
        <c:marker val="1"/>
        <c:axId val="147772928"/>
        <c:axId val="147774464"/>
      </c:lineChart>
      <c:catAx>
        <c:axId val="147772928"/>
        <c:scaling>
          <c:orientation val="minMax"/>
        </c:scaling>
        <c:axPos val="b"/>
        <c:numFmt formatCode="General" sourceLinked="1"/>
        <c:majorTickMark val="none"/>
        <c:tickLblPos val="nextTo"/>
        <c:crossAx val="147774464"/>
        <c:crosses val="autoZero"/>
        <c:auto val="1"/>
        <c:lblAlgn val="ctr"/>
        <c:lblOffset val="100"/>
      </c:catAx>
      <c:valAx>
        <c:axId val="147774464"/>
        <c:scaling>
          <c:orientation val="minMax"/>
        </c:scaling>
        <c:axPos val="l"/>
        <c:majorGridlines/>
        <c:numFmt formatCode="0.0" sourceLinked="1"/>
        <c:majorTickMark val="none"/>
        <c:tickLblPos val="nextTo"/>
        <c:spPr>
          <a:ln w="9525">
            <a:noFill/>
          </a:ln>
        </c:spPr>
        <c:crossAx val="14777292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/>
            </a:pPr>
            <a:r>
              <a:rPr lang="sv-SE"/>
              <a:t>Increasing number of rows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'Server + RAID5'!$B$7</c:f>
              <c:strCache>
                <c:ptCount val="1"/>
                <c:pt idx="0">
                  <c:v>3NF single attributes</c:v>
                </c:pt>
              </c:strCache>
            </c:strRef>
          </c:tx>
          <c:cat>
            <c:numRef>
              <c:f>'Server + RAID5'!$J$27:$J$31</c:f>
              <c:numCache>
                <c:formatCode>General</c:formatCode>
                <c:ptCount val="5"/>
                <c:pt idx="0">
                  <c:v>200000</c:v>
                </c:pt>
                <c:pt idx="1">
                  <c:v>400000</c:v>
                </c:pt>
                <c:pt idx="2">
                  <c:v>600000</c:v>
                </c:pt>
                <c:pt idx="3">
                  <c:v>800000</c:v>
                </c:pt>
                <c:pt idx="4">
                  <c:v>1000000</c:v>
                </c:pt>
              </c:numCache>
            </c:numRef>
          </c:cat>
          <c:val>
            <c:numRef>
              <c:f>'Server + RAID5'!$L$32:$L$36</c:f>
              <c:numCache>
                <c:formatCode>0.0</c:formatCode>
                <c:ptCount val="5"/>
                <c:pt idx="0">
                  <c:v>2.4112999999999998</c:v>
                </c:pt>
                <c:pt idx="1">
                  <c:v>5.4249999999999998</c:v>
                </c:pt>
                <c:pt idx="2">
                  <c:v>9.4085999999999999</c:v>
                </c:pt>
                <c:pt idx="3">
                  <c:v>14.377000000000001</c:v>
                </c:pt>
                <c:pt idx="4">
                  <c:v>17.305600000000002</c:v>
                </c:pt>
              </c:numCache>
            </c:numRef>
          </c:val>
        </c:ser>
        <c:ser>
          <c:idx val="1"/>
          <c:order val="1"/>
          <c:tx>
            <c:strRef>
              <c:f>'Server + RAID5'!$B$17</c:f>
              <c:strCache>
                <c:ptCount val="1"/>
                <c:pt idx="0">
                  <c:v>Anchor model single attributes</c:v>
                </c:pt>
              </c:strCache>
            </c:strRef>
          </c:tx>
          <c:cat>
            <c:numRef>
              <c:f>'Server + RAID5'!$J$27:$J$31</c:f>
              <c:numCache>
                <c:formatCode>General</c:formatCode>
                <c:ptCount val="5"/>
                <c:pt idx="0">
                  <c:v>200000</c:v>
                </c:pt>
                <c:pt idx="1">
                  <c:v>400000</c:v>
                </c:pt>
                <c:pt idx="2">
                  <c:v>600000</c:v>
                </c:pt>
                <c:pt idx="3">
                  <c:v>800000</c:v>
                </c:pt>
                <c:pt idx="4">
                  <c:v>1000000</c:v>
                </c:pt>
              </c:numCache>
            </c:numRef>
          </c:cat>
          <c:val>
            <c:numRef>
              <c:f>'Server + RAID5'!$L$42:$L$46</c:f>
              <c:numCache>
                <c:formatCode>0.0</c:formatCode>
                <c:ptCount val="5"/>
                <c:pt idx="0">
                  <c:v>4.7965999999999998</c:v>
                </c:pt>
                <c:pt idx="1">
                  <c:v>9.2843</c:v>
                </c:pt>
                <c:pt idx="2">
                  <c:v>15.635300000000001</c:v>
                </c:pt>
                <c:pt idx="3">
                  <c:v>20.4283</c:v>
                </c:pt>
                <c:pt idx="4">
                  <c:v>26.117599999999999</c:v>
                </c:pt>
              </c:numCache>
            </c:numRef>
          </c:val>
        </c:ser>
        <c:ser>
          <c:idx val="2"/>
          <c:order val="2"/>
          <c:tx>
            <c:strRef>
              <c:f>'Server + RAID5'!$B$2</c:f>
              <c:strCache>
                <c:ptCount val="1"/>
                <c:pt idx="0">
                  <c:v>3NF double attributes</c:v>
                </c:pt>
              </c:strCache>
            </c:strRef>
          </c:tx>
          <c:cat>
            <c:numRef>
              <c:f>'Server + RAID5'!$J$27:$J$31</c:f>
              <c:numCache>
                <c:formatCode>General</c:formatCode>
                <c:ptCount val="5"/>
                <c:pt idx="0">
                  <c:v>200000</c:v>
                </c:pt>
                <c:pt idx="1">
                  <c:v>400000</c:v>
                </c:pt>
                <c:pt idx="2">
                  <c:v>600000</c:v>
                </c:pt>
                <c:pt idx="3">
                  <c:v>800000</c:v>
                </c:pt>
                <c:pt idx="4">
                  <c:v>1000000</c:v>
                </c:pt>
              </c:numCache>
            </c:numRef>
          </c:cat>
          <c:val>
            <c:numRef>
              <c:f>'Server + RAID5'!$L$27:$L$31</c:f>
              <c:numCache>
                <c:formatCode>0.0</c:formatCode>
                <c:ptCount val="5"/>
                <c:pt idx="0">
                  <c:v>2.9210000000000003</c:v>
                </c:pt>
                <c:pt idx="1">
                  <c:v>8.0716000000000001</c:v>
                </c:pt>
                <c:pt idx="2">
                  <c:v>11.1653</c:v>
                </c:pt>
                <c:pt idx="3">
                  <c:v>15.019600000000001</c:v>
                </c:pt>
                <c:pt idx="4">
                  <c:v>18.574300000000001</c:v>
                </c:pt>
              </c:numCache>
            </c:numRef>
          </c:val>
        </c:ser>
        <c:ser>
          <c:idx val="3"/>
          <c:order val="3"/>
          <c:tx>
            <c:strRef>
              <c:f>'Server + RAID5'!$B$12</c:f>
              <c:strCache>
                <c:ptCount val="1"/>
                <c:pt idx="0">
                  <c:v>Anchor model double attributes</c:v>
                </c:pt>
              </c:strCache>
            </c:strRef>
          </c:tx>
          <c:cat>
            <c:numRef>
              <c:f>'Server + RAID5'!$J$27:$J$31</c:f>
              <c:numCache>
                <c:formatCode>General</c:formatCode>
                <c:ptCount val="5"/>
                <c:pt idx="0">
                  <c:v>200000</c:v>
                </c:pt>
                <c:pt idx="1">
                  <c:v>400000</c:v>
                </c:pt>
                <c:pt idx="2">
                  <c:v>600000</c:v>
                </c:pt>
                <c:pt idx="3">
                  <c:v>800000</c:v>
                </c:pt>
                <c:pt idx="4">
                  <c:v>1000000</c:v>
                </c:pt>
              </c:numCache>
            </c:numRef>
          </c:cat>
          <c:val>
            <c:numRef>
              <c:f>'Server + RAID5'!$L$37:$L$41</c:f>
              <c:numCache>
                <c:formatCode>0.0</c:formatCode>
                <c:ptCount val="5"/>
                <c:pt idx="0">
                  <c:v>7.5322999999999993</c:v>
                </c:pt>
                <c:pt idx="1">
                  <c:v>18.012</c:v>
                </c:pt>
                <c:pt idx="2">
                  <c:v>25.967300000000002</c:v>
                </c:pt>
                <c:pt idx="3">
                  <c:v>33.366599999999998</c:v>
                </c:pt>
                <c:pt idx="4">
                  <c:v>42.962599999999995</c:v>
                </c:pt>
              </c:numCache>
            </c:numRef>
          </c:val>
        </c:ser>
        <c:marker val="1"/>
        <c:axId val="156808320"/>
        <c:axId val="156809856"/>
      </c:lineChart>
      <c:catAx>
        <c:axId val="156808320"/>
        <c:scaling>
          <c:orientation val="minMax"/>
        </c:scaling>
        <c:axPos val="b"/>
        <c:numFmt formatCode="General" sourceLinked="1"/>
        <c:majorTickMark val="none"/>
        <c:tickLblPos val="nextTo"/>
        <c:crossAx val="156809856"/>
        <c:crosses val="autoZero"/>
        <c:auto val="1"/>
        <c:lblAlgn val="ctr"/>
        <c:lblOffset val="100"/>
      </c:catAx>
      <c:valAx>
        <c:axId val="156809856"/>
        <c:scaling>
          <c:orientation val="minMax"/>
        </c:scaling>
        <c:axPos val="l"/>
        <c:majorGridlines/>
        <c:numFmt formatCode="0.0" sourceLinked="1"/>
        <c:majorTickMark val="none"/>
        <c:tickLblPos val="nextTo"/>
        <c:spPr>
          <a:ln w="9525">
            <a:noFill/>
          </a:ln>
        </c:spPr>
        <c:crossAx val="15680832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20</xdr:col>
      <xdr:colOff>0</xdr:colOff>
      <xdr:row>25</xdr:row>
      <xdr:rowOff>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26</xdr:row>
      <xdr:rowOff>0</xdr:rowOff>
    </xdr:from>
    <xdr:to>
      <xdr:col>20</xdr:col>
      <xdr:colOff>0</xdr:colOff>
      <xdr:row>50</xdr:row>
      <xdr:rowOff>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20</xdr:col>
      <xdr:colOff>0</xdr:colOff>
      <xdr:row>25</xdr:row>
      <xdr:rowOff>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26</xdr:row>
      <xdr:rowOff>0</xdr:rowOff>
    </xdr:from>
    <xdr:to>
      <xdr:col>20</xdr:col>
      <xdr:colOff>0</xdr:colOff>
      <xdr:row>50</xdr:row>
      <xdr:rowOff>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SQL06 Performance Performance_AnchorVs3NF_Results" connectionId="3" autoFormatId="16" applyNumberFormats="0" applyBorderFormats="0" applyFontFormats="0" applyPatternFormats="0" applyAlignmentFormats="0" applyWidthHeightFormats="0">
  <queryTableRefresh nextId="13" unboundColumnsRight="2">
    <queryTableFields count="12">
      <queryTableField id="1" name="id" tableColumnId="1"/>
      <queryTableField id="2" name="test" tableColumnId="2"/>
      <queryTableField id="3" name="startTime" tableColumnId="3"/>
      <queryTableField id="4" name="stopTime" tableColumnId="4"/>
      <queryTableField id="5" name="duration" tableColumnId="5"/>
      <queryTableField id="6" name="queries" tableColumnId="6"/>
      <queryTableField id="7" name="name" tableColumnId="7"/>
      <queryTableField id="8" name="anchors" tableColumnId="8"/>
      <queryTableField id="9" name="attributes" tableColumnId="9"/>
      <queryTableField id="10" name="rows" tableColumnId="10"/>
      <queryTableField id="11" dataBound="0" tableColumnId="11"/>
      <queryTableField id="12" dataBound="0" tableColumnId="12"/>
    </queryTableFields>
  </queryTableRefresh>
</queryTable>
</file>

<file path=xl/queryTables/queryTable2.xml><?xml version="1.0" encoding="utf-8"?>
<queryTable xmlns="http://schemas.openxmlformats.org/spreadsheetml/2006/main" name="SQL05 Performance Performance_AnchorVs3NF_Results" connectionId="2" autoFormatId="16" applyNumberFormats="0" applyBorderFormats="0" applyFontFormats="0" applyPatternFormats="0" applyAlignmentFormats="0" applyWidthHeightFormats="0">
  <queryTableRefresh nextId="13" unboundColumnsRight="2">
    <queryTableFields count="12">
      <queryTableField id="1" name="id" tableColumnId="1"/>
      <queryTableField id="2" name="test" tableColumnId="2"/>
      <queryTableField id="3" name="startTime" tableColumnId="3"/>
      <queryTableField id="4" name="stopTime" tableColumnId="4"/>
      <queryTableField id="5" name="duration" tableColumnId="5"/>
      <queryTableField id="6" name="queries" tableColumnId="6"/>
      <queryTableField id="7" name="name" tableColumnId="7"/>
      <queryTableField id="8" name="anchors" tableColumnId="8"/>
      <queryTableField id="9" name="attributes" tableColumnId="9"/>
      <queryTableField id="10" name="rows" tableColumnId="10"/>
      <queryTableField id="11" dataBound="0" tableColumnId="11"/>
      <queryTableField id="12" dataBound="0" tableColumnId="12"/>
    </queryTableFields>
  </queryTableRefresh>
</queryTable>
</file>

<file path=xl/queryTables/queryTable3.xml><?xml version="1.0" encoding="utf-8"?>
<queryTable xmlns="http://schemas.openxmlformats.org/spreadsheetml/2006/main" name="TSQL06 Performance Performance_AnchorVs3NF_Results" connectionId="4" autoFormatId="16" applyNumberFormats="0" applyBorderFormats="0" applyFontFormats="0" applyPatternFormats="0" applyAlignmentFormats="0" applyWidthHeightFormats="0">
  <queryTableRefresh nextId="13" unboundColumnsRight="2">
    <queryTableFields count="12">
      <queryTableField id="1" name="id" tableColumnId="1"/>
      <queryTableField id="2" name="test" tableColumnId="2"/>
      <queryTableField id="3" name="startTime" tableColumnId="3"/>
      <queryTableField id="4" name="stopTime" tableColumnId="4"/>
      <queryTableField id="5" name="duration" tableColumnId="5"/>
      <queryTableField id="6" name="queries" tableColumnId="6"/>
      <queryTableField id="7" name="name" tableColumnId="7"/>
      <queryTableField id="8" name="anchors" tableColumnId="8"/>
      <queryTableField id="9" name="attributes" tableColumnId="9"/>
      <queryTableField id="10" name="rows" tableColumnId="10"/>
      <queryTableField id="11" dataBound="0" tableColumnId="11"/>
      <queryTableField id="12" dataBound="0" tableColumnId="12"/>
    </queryTableFields>
  </queryTableRefresh>
</queryTable>
</file>

<file path=xl/queryTables/queryTable4.xml><?xml version="1.0" encoding="utf-8"?>
<queryTable xmlns="http://schemas.openxmlformats.org/spreadsheetml/2006/main" name="LARS Performance Performance_AnchorVs3NF_Results" connectionId="1" autoFormatId="16" applyNumberFormats="0" applyBorderFormats="0" applyFontFormats="0" applyPatternFormats="0" applyAlignmentFormats="0" applyWidthHeightFormats="0">
  <queryTableRefresh nextId="13" unboundColumnsRight="2">
    <queryTableFields count="12">
      <queryTableField id="1" name="id" tableColumnId="1"/>
      <queryTableField id="2" name="test" tableColumnId="2"/>
      <queryTableField id="3" name="startTime" tableColumnId="3"/>
      <queryTableField id="4" name="stopTime" tableColumnId="4"/>
      <queryTableField id="5" name="duration" tableColumnId="5"/>
      <queryTableField id="6" name="queries" tableColumnId="6"/>
      <queryTableField id="7" name="name" tableColumnId="7"/>
      <queryTableField id="8" name="anchors" tableColumnId="8"/>
      <queryTableField id="9" name="attributes" tableColumnId="9"/>
      <queryTableField id="10" name="rows" tableColumnId="10"/>
      <queryTableField id="11" dataBound="0" tableColumnId="11"/>
      <queryTableField id="12" dataBound="0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id="1" name="Tabell_TSQL06_Performance_Performance_AnchorVs3NF_Results" displayName="Tabell_TSQL06_Performance_Performance_AnchorVs3NF_Results" ref="A1:L52" tableType="queryTable" totalsRowCount="1">
  <autoFilter ref="A1:L51">
    <filterColumn colId="10"/>
    <filterColumn colId="11"/>
  </autoFilter>
  <sortState ref="A2:L51">
    <sortCondition ref="G1:G52"/>
  </sortState>
  <tableColumns count="12">
    <tableColumn id="1" uniqueName="1" name="id" queryTableFieldId="1" totalsRowDxfId="71"/>
    <tableColumn id="2" uniqueName="2" name="test" queryTableFieldId="2" totalsRowDxfId="70"/>
    <tableColumn id="3" uniqueName="3" name="startTime" queryTableFieldId="3" dataDxfId="69" totalsRowDxfId="68"/>
    <tableColumn id="4" uniqueName="4" name="stopTime" queryTableFieldId="4" dataDxfId="67" totalsRowDxfId="66"/>
    <tableColumn id="5" uniqueName="5" name="duration" totalsRowFunction="sum" queryTableFieldId="5" totalsRowDxfId="65"/>
    <tableColumn id="6" uniqueName="6" name="queries" queryTableFieldId="6" totalsRowDxfId="64"/>
    <tableColumn id="7" uniqueName="7" name="name" queryTableFieldId="7" totalsRowDxfId="63"/>
    <tableColumn id="8" uniqueName="8" name="anchors" queryTableFieldId="8" totalsRowDxfId="62"/>
    <tableColumn id="9" uniqueName="9" name="attributes" queryTableFieldId="9" totalsRowDxfId="61"/>
    <tableColumn id="10" uniqueName="10" name="rows" queryTableFieldId="10" totalsRowDxfId="60"/>
    <tableColumn id="11" uniqueName="11" name="Tidsåtgång" totalsRowFunction="sum" queryTableFieldId="11" dataDxfId="59" totalsRowDxfId="58">
      <calculatedColumnFormula>Tabell_TSQL06_Performance_Performance_AnchorVs3NF_Results[[#This Row],[duration]]/86400/1000</calculatedColumnFormula>
    </tableColumn>
    <tableColumn id="12" uniqueName="12" name="Medelfrågetid" totalsRowFunction="average" queryTableFieldId="12" dataDxfId="57" totalsRowDxfId="56">
      <calculatedColumnFormula>Tabell_TSQL06_Performance_Performance_AnchorVs3NF_Results[[#This Row],[duration]]/1000/Tabell_TSQL06_Performance_Performance_AnchorVs3NF_Results[[#This Row],[queries]]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5" name="Tabell_SQL05_Performance_Performance_AnchorVs3NF_Results" displayName="Tabell_SQL05_Performance_Performance_AnchorVs3NF_Results" ref="A1:L52" tableType="queryTable" totalsRowCount="1">
  <autoFilter ref="A1:L51">
    <filterColumn colId="10"/>
    <filterColumn colId="11"/>
  </autoFilter>
  <sortState ref="A2:L51">
    <sortCondition ref="G1:G51"/>
  </sortState>
  <tableColumns count="12">
    <tableColumn id="1" uniqueName="1" name="id" queryTableFieldId="1" totalsRowDxfId="55"/>
    <tableColumn id="2" uniqueName="2" name="test" queryTableFieldId="2" totalsRowDxfId="54"/>
    <tableColumn id="3" uniqueName="3" name="startTime" queryTableFieldId="3" dataDxfId="53" totalsRowDxfId="52"/>
    <tableColumn id="4" uniqueName="4" name="stopTime" queryTableFieldId="4" dataDxfId="51" totalsRowDxfId="50"/>
    <tableColumn id="5" uniqueName="5" name="duration" totalsRowFunction="sum" queryTableFieldId="5" totalsRowDxfId="49"/>
    <tableColumn id="6" uniqueName="6" name="queries" queryTableFieldId="6" totalsRowDxfId="48"/>
    <tableColumn id="7" uniqueName="7" name="name" queryTableFieldId="7" totalsRowDxfId="47"/>
    <tableColumn id="8" uniqueName="8" name="anchors" queryTableFieldId="8" totalsRowDxfId="46"/>
    <tableColumn id="9" uniqueName="9" name="attributes" queryTableFieldId="9" totalsRowDxfId="45"/>
    <tableColumn id="10" uniqueName="10" name="rows" queryTableFieldId="10" totalsRowDxfId="44"/>
    <tableColumn id="11" uniqueName="11" name="Tidsåtgång" totalsRowFunction="sum" queryTableFieldId="11" dataDxfId="43" totalsRowDxfId="42">
      <calculatedColumnFormula>Tabell_SQL05_Performance_Performance_AnchorVs3NF_Results[[#This Row],[duration]]/86400/1000</calculatedColumnFormula>
    </tableColumn>
    <tableColumn id="12" uniqueName="12" name="Medelfrågetid" totalsRowFunction="average" queryTableFieldId="12" dataDxfId="41" totalsRowDxfId="40">
      <calculatedColumnFormula>Tabell_SQL05_Performance_Performance_AnchorVs3NF_Results[[#This Row],[duration]]/1000/Tabell_SQL05_Performance_Performance_AnchorVs3NF_Results[[#This Row],[queries]]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Tabell_TSQL06_Performance_Performance_AnchorVs3NF_Results3" displayName="Tabell_TSQL06_Performance_Performance_AnchorVs3NF_Results3" ref="A1:L52" tableType="queryTable" totalsRowCount="1">
  <autoFilter ref="A1:L51">
    <filterColumn colId="10"/>
    <filterColumn colId="11"/>
  </autoFilter>
  <sortState ref="A2:L51">
    <sortCondition ref="G1:G52"/>
  </sortState>
  <tableColumns count="12">
    <tableColumn id="1" uniqueName="1" name="id" queryTableFieldId="1" dataDxfId="39" totalsRowDxfId="38"/>
    <tableColumn id="2" uniqueName="2" name="test" queryTableFieldId="2" dataDxfId="37" totalsRowDxfId="36"/>
    <tableColumn id="3" uniqueName="3" name="startTime" queryTableFieldId="3" dataDxfId="35" totalsRowDxfId="34"/>
    <tableColumn id="4" uniqueName="4" name="stopTime" queryTableFieldId="4" dataDxfId="33" totalsRowDxfId="32"/>
    <tableColumn id="5" uniqueName="5" name="duration" totalsRowFunction="sum" queryTableFieldId="5" dataDxfId="31" totalsRowDxfId="30"/>
    <tableColumn id="6" uniqueName="6" name="queries" queryTableFieldId="6" dataDxfId="29" totalsRowDxfId="28"/>
    <tableColumn id="7" uniqueName="7" name="name" queryTableFieldId="7" dataDxfId="27" totalsRowDxfId="26"/>
    <tableColumn id="8" uniqueName="8" name="anchors" queryTableFieldId="8" dataDxfId="25" totalsRowDxfId="24"/>
    <tableColumn id="9" uniqueName="9" name="attributes" queryTableFieldId="9" dataDxfId="23" totalsRowDxfId="22"/>
    <tableColumn id="10" uniqueName="10" name="rows" queryTableFieldId="10" dataDxfId="21" totalsRowDxfId="20"/>
    <tableColumn id="11" uniqueName="11" name="Tidsåtgång" totalsRowFunction="sum" queryTableFieldId="11" dataDxfId="19" totalsRowDxfId="18">
      <calculatedColumnFormula>Tabell_TSQL06_Performance_Performance_AnchorVs3NF_Results3[[#This Row],[duration]]/86400/1000</calculatedColumnFormula>
    </tableColumn>
    <tableColumn id="12" uniqueName="12" name="Medelfrågetid" totalsRowFunction="average" queryTableFieldId="12" dataDxfId="17" totalsRowDxfId="16">
      <calculatedColumnFormula>Tabell_TSQL06_Performance_Performance_AnchorVs3NF_Results3[[#This Row],[duration]]/1000/Tabell_TSQL06_Performance_Performance_AnchorVs3NF_Results3[[#This Row],[queries]]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3" name="Table_LARS_Performance_Performance_AnchorVs3NF_Results" displayName="Table_LARS_Performance_Performance_AnchorVs3NF_Results" ref="A1:L52" tableType="queryTable" totalsRowCount="1">
  <autoFilter ref="A1:L51">
    <filterColumn colId="10"/>
    <filterColumn colId="11"/>
  </autoFilter>
  <sortState ref="A2:K51">
    <sortCondition ref="G1:G51"/>
  </sortState>
  <tableColumns count="12">
    <tableColumn id="1" uniqueName="1" name="id" queryTableFieldId="1" totalsRowDxfId="15"/>
    <tableColumn id="2" uniqueName="2" name="test" queryTableFieldId="2" totalsRowDxfId="14"/>
    <tableColumn id="3" uniqueName="3" name="startTime" queryTableFieldId="3" dataDxfId="13" totalsRowDxfId="12"/>
    <tableColumn id="4" uniqueName="4" name="stopTime" queryTableFieldId="4" dataDxfId="11" totalsRowDxfId="10"/>
    <tableColumn id="5" uniqueName="5" name="duration" totalsRowFunction="sum" queryTableFieldId="5" totalsRowDxfId="9"/>
    <tableColumn id="6" uniqueName="6" name="queries" queryTableFieldId="6" totalsRowDxfId="8"/>
    <tableColumn id="7" uniqueName="7" name="name" queryTableFieldId="7" totalsRowDxfId="7"/>
    <tableColumn id="8" uniqueName="8" name="anchors" queryTableFieldId="8" totalsRowDxfId="6"/>
    <tableColumn id="9" uniqueName="9" name="attributes" queryTableFieldId="9" totalsRowDxfId="5"/>
    <tableColumn id="10" uniqueName="10" name="rows" queryTableFieldId="10" totalsRowDxfId="4"/>
    <tableColumn id="11" uniqueName="11" name="Tidsåtgång" totalsRowFunction="sum" queryTableFieldId="11" dataDxfId="3" totalsRowDxfId="2">
      <calculatedColumnFormula>Table_LARS_Performance_Performance_AnchorVs3NF_Results[[#This Row],[duration]]/86400/1000</calculatedColumnFormula>
    </tableColumn>
    <tableColumn id="12" uniqueName="12" name="Kolumn1" totalsRowFunction="custom" queryTableFieldId="12" dataDxfId="1" totalsRowDxfId="0">
      <calculatedColumnFormula>Table_LARS_Performance_Performance_AnchorVs3NF_Results[[#This Row],[duration]]/1000/Table_LARS_Performance_Performance_AnchorVs3NF_Results[[#This Row],[queries]]</calculatedColumnFormula>
      <totalsRowFormula>AVERAGE([Kolumn1])</totalsRow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"/>
  <sheetViews>
    <sheetView topLeftCell="A28" workbookViewId="0">
      <selection activeCell="G53" sqref="G53"/>
    </sheetView>
  </sheetViews>
  <sheetFormatPr defaultRowHeight="15"/>
  <cols>
    <col min="1" max="1" width="5" bestFit="1" customWidth="1"/>
    <col min="2" max="2" width="30" bestFit="1" customWidth="1"/>
    <col min="3" max="4" width="15.5703125" bestFit="1" customWidth="1"/>
    <col min="5" max="5" width="10.85546875" bestFit="1" customWidth="1"/>
    <col min="6" max="6" width="10" bestFit="1" customWidth="1"/>
    <col min="7" max="7" width="24.85546875" bestFit="1" customWidth="1"/>
    <col min="8" max="8" width="10.140625" bestFit="1" customWidth="1"/>
    <col min="9" max="9" width="12" bestFit="1" customWidth="1"/>
    <col min="10" max="10" width="8" bestFit="1" customWidth="1"/>
    <col min="11" max="11" width="12.7109375" style="5" bestFit="1" customWidth="1"/>
    <col min="12" max="12" width="16.28515625" style="6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5" t="s">
        <v>17</v>
      </c>
      <c r="L1" s="6" t="s">
        <v>18</v>
      </c>
    </row>
    <row r="2" spans="1:12">
      <c r="A2">
        <v>30</v>
      </c>
      <c r="B2" t="s">
        <v>15</v>
      </c>
      <c r="C2" s="1">
        <v>39958.846484988426</v>
      </c>
      <c r="D2" s="1">
        <v>39958.846649803243</v>
      </c>
      <c r="E2">
        <v>14240</v>
      </c>
      <c r="F2">
        <v>10</v>
      </c>
      <c r="G2" t="s">
        <v>16</v>
      </c>
      <c r="H2">
        <v>2</v>
      </c>
      <c r="I2">
        <v>10</v>
      </c>
      <c r="J2">
        <v>100000</v>
      </c>
      <c r="K2" s="5">
        <f>Tabell_TSQL06_Performance_Performance_AnchorVs3NF_Results[[#This Row],[duration]]/86400/1000</f>
        <v>1.6481481481481479E-4</v>
      </c>
      <c r="L2" s="6">
        <f>Tabell_TSQL06_Performance_Performance_AnchorVs3NF_Results[[#This Row],[duration]]/1000/Tabell_TSQL06_Performance_Performance_AnchorVs3NF_Results[[#This Row],[queries]]</f>
        <v>1.4239999999999999</v>
      </c>
    </row>
    <row r="3" spans="1:12">
      <c r="A3">
        <v>35</v>
      </c>
      <c r="B3" t="s">
        <v>15</v>
      </c>
      <c r="C3" s="1">
        <v>39958.853524305552</v>
      </c>
      <c r="D3" s="1">
        <v>39958.853692476849</v>
      </c>
      <c r="E3">
        <v>14530</v>
      </c>
      <c r="F3">
        <v>10</v>
      </c>
      <c r="G3" t="s">
        <v>16</v>
      </c>
      <c r="H3">
        <v>2</v>
      </c>
      <c r="I3">
        <v>20</v>
      </c>
      <c r="J3">
        <v>100000</v>
      </c>
      <c r="K3" s="5">
        <f>Tabell_TSQL06_Performance_Performance_AnchorVs3NF_Results[[#This Row],[duration]]/86400/1000</f>
        <v>1.6817129629629628E-4</v>
      </c>
      <c r="L3" s="6">
        <f>Tabell_TSQL06_Performance_Performance_AnchorVs3NF_Results[[#This Row],[duration]]/1000/Tabell_TSQL06_Performance_Performance_AnchorVs3NF_Results[[#This Row],[queries]]</f>
        <v>1.4529999999999998</v>
      </c>
    </row>
    <row r="4" spans="1:12">
      <c r="A4">
        <v>40</v>
      </c>
      <c r="B4" t="s">
        <v>15</v>
      </c>
      <c r="C4" s="1">
        <v>39958.863277974539</v>
      </c>
      <c r="D4" s="1">
        <v>39958.863466168979</v>
      </c>
      <c r="E4">
        <v>16260</v>
      </c>
      <c r="F4">
        <v>10</v>
      </c>
      <c r="G4" t="s">
        <v>16</v>
      </c>
      <c r="H4">
        <v>2</v>
      </c>
      <c r="I4">
        <v>30</v>
      </c>
      <c r="J4">
        <v>100000</v>
      </c>
      <c r="K4" s="5">
        <f>Tabell_TSQL06_Performance_Performance_AnchorVs3NF_Results[[#This Row],[duration]]/86400/1000</f>
        <v>1.8819444444444444E-4</v>
      </c>
      <c r="L4" s="6">
        <f>Tabell_TSQL06_Performance_Performance_AnchorVs3NF_Results[[#This Row],[duration]]/1000/Tabell_TSQL06_Performance_Performance_AnchorVs3NF_Results[[#This Row],[queries]]</f>
        <v>1.6260000000000001</v>
      </c>
    </row>
    <row r="5" spans="1:12">
      <c r="A5">
        <v>45</v>
      </c>
      <c r="B5" t="s">
        <v>15</v>
      </c>
      <c r="C5" s="1">
        <v>39958.875981828707</v>
      </c>
      <c r="D5" s="1">
        <v>39958.876186145833</v>
      </c>
      <c r="E5">
        <v>17653</v>
      </c>
      <c r="F5">
        <v>10</v>
      </c>
      <c r="G5" t="s">
        <v>16</v>
      </c>
      <c r="H5">
        <v>2</v>
      </c>
      <c r="I5">
        <v>40</v>
      </c>
      <c r="J5">
        <v>100000</v>
      </c>
      <c r="K5" s="5">
        <f>Tabell_TSQL06_Performance_Performance_AnchorVs3NF_Results[[#This Row],[duration]]/86400/1000</f>
        <v>2.0431712962962965E-4</v>
      </c>
      <c r="L5" s="6">
        <f>Tabell_TSQL06_Performance_Performance_AnchorVs3NF_Results[[#This Row],[duration]]/1000/Tabell_TSQL06_Performance_Performance_AnchorVs3NF_Results[[#This Row],[queries]]</f>
        <v>1.7652999999999999</v>
      </c>
    </row>
    <row r="6" spans="1:12">
      <c r="A6">
        <v>50</v>
      </c>
      <c r="B6" t="s">
        <v>15</v>
      </c>
      <c r="C6" s="1">
        <v>39958.891817592594</v>
      </c>
      <c r="D6" s="1">
        <v>39958.892029166665</v>
      </c>
      <c r="E6">
        <v>18280</v>
      </c>
      <c r="F6">
        <v>10</v>
      </c>
      <c r="G6" t="s">
        <v>16</v>
      </c>
      <c r="H6">
        <v>2</v>
      </c>
      <c r="I6">
        <v>50</v>
      </c>
      <c r="J6">
        <v>100000</v>
      </c>
      <c r="K6" s="5">
        <f>Tabell_TSQL06_Performance_Performance_AnchorVs3NF_Results[[#This Row],[duration]]/86400/1000</f>
        <v>2.1157407407407407E-4</v>
      </c>
      <c r="L6" s="6">
        <f>Tabell_TSQL06_Performance_Performance_AnchorVs3NF_Results[[#This Row],[duration]]/1000/Tabell_TSQL06_Performance_Performance_AnchorVs3NF_Results[[#This Row],[queries]]</f>
        <v>1.8280000000000001</v>
      </c>
    </row>
    <row r="7" spans="1:12">
      <c r="A7">
        <v>28</v>
      </c>
      <c r="B7" t="s">
        <v>13</v>
      </c>
      <c r="C7" s="1">
        <v>39958.845730057874</v>
      </c>
      <c r="D7" s="1">
        <v>39958.845864930554</v>
      </c>
      <c r="E7">
        <v>11653</v>
      </c>
      <c r="F7">
        <v>10</v>
      </c>
      <c r="G7" t="s">
        <v>16</v>
      </c>
      <c r="H7">
        <v>2</v>
      </c>
      <c r="I7">
        <v>10</v>
      </c>
      <c r="J7">
        <v>100000</v>
      </c>
      <c r="K7" s="5">
        <f>Tabell_TSQL06_Performance_Performance_AnchorVs3NF_Results[[#This Row],[duration]]/86400/1000</f>
        <v>1.3487268518518519E-4</v>
      </c>
      <c r="L7" s="6">
        <f>Tabell_TSQL06_Performance_Performance_AnchorVs3NF_Results[[#This Row],[duration]]/1000/Tabell_TSQL06_Performance_Performance_AnchorVs3NF_Results[[#This Row],[queries]]</f>
        <v>1.1653</v>
      </c>
    </row>
    <row r="8" spans="1:12">
      <c r="A8">
        <v>33</v>
      </c>
      <c r="B8" t="s">
        <v>13</v>
      </c>
      <c r="C8" s="1">
        <v>39958.852808101852</v>
      </c>
      <c r="D8" s="1">
        <v>39958.852956249997</v>
      </c>
      <c r="E8">
        <v>12800</v>
      </c>
      <c r="F8">
        <v>10</v>
      </c>
      <c r="G8" t="s">
        <v>16</v>
      </c>
      <c r="H8">
        <v>2</v>
      </c>
      <c r="I8">
        <v>20</v>
      </c>
      <c r="J8">
        <v>100000</v>
      </c>
      <c r="K8" s="5">
        <f>Tabell_TSQL06_Performance_Performance_AnchorVs3NF_Results[[#This Row],[duration]]/86400/1000</f>
        <v>1.4814814814814815E-4</v>
      </c>
      <c r="L8" s="6">
        <f>Tabell_TSQL06_Performance_Performance_AnchorVs3NF_Results[[#This Row],[duration]]/1000/Tabell_TSQL06_Performance_Performance_AnchorVs3NF_Results[[#This Row],[queries]]</f>
        <v>1.28</v>
      </c>
    </row>
    <row r="9" spans="1:12">
      <c r="A9">
        <v>38</v>
      </c>
      <c r="B9" t="s">
        <v>13</v>
      </c>
      <c r="C9" s="1">
        <v>39958.862591006946</v>
      </c>
      <c r="D9" s="1">
        <v>39958.86275177083</v>
      </c>
      <c r="E9">
        <v>13890</v>
      </c>
      <c r="F9">
        <v>10</v>
      </c>
      <c r="G9" t="s">
        <v>16</v>
      </c>
      <c r="H9">
        <v>2</v>
      </c>
      <c r="I9">
        <v>30</v>
      </c>
      <c r="J9">
        <v>100000</v>
      </c>
      <c r="K9" s="5">
        <f>Tabell_TSQL06_Performance_Performance_AnchorVs3NF_Results[[#This Row],[duration]]/86400/1000</f>
        <v>1.6076388888888889E-4</v>
      </c>
      <c r="L9" s="6">
        <f>Tabell_TSQL06_Performance_Performance_AnchorVs3NF_Results[[#This Row],[duration]]/1000/Tabell_TSQL06_Performance_Performance_AnchorVs3NF_Results[[#This Row],[queries]]</f>
        <v>1.389</v>
      </c>
    </row>
    <row r="10" spans="1:12">
      <c r="A10">
        <v>43</v>
      </c>
      <c r="B10" t="s">
        <v>13</v>
      </c>
      <c r="C10" s="1">
        <v>39958.875292129633</v>
      </c>
      <c r="D10" s="1">
        <v>39958.875458946757</v>
      </c>
      <c r="E10">
        <v>14413</v>
      </c>
      <c r="F10">
        <v>10</v>
      </c>
      <c r="G10" t="s">
        <v>16</v>
      </c>
      <c r="H10">
        <v>2</v>
      </c>
      <c r="I10">
        <v>40</v>
      </c>
      <c r="J10">
        <v>100000</v>
      </c>
      <c r="K10" s="5">
        <f>Tabell_TSQL06_Performance_Performance_AnchorVs3NF_Results[[#This Row],[duration]]/86400/1000</f>
        <v>1.6681712962962963E-4</v>
      </c>
      <c r="L10" s="6">
        <f>Tabell_TSQL06_Performance_Performance_AnchorVs3NF_Results[[#This Row],[duration]]/1000/Tabell_TSQL06_Performance_Performance_AnchorVs3NF_Results[[#This Row],[queries]]</f>
        <v>1.4413</v>
      </c>
    </row>
    <row r="11" spans="1:12">
      <c r="A11">
        <v>48</v>
      </c>
      <c r="B11" t="s">
        <v>13</v>
      </c>
      <c r="C11" s="1">
        <v>39958.891103784721</v>
      </c>
      <c r="D11" s="1">
        <v>39958.89131215278</v>
      </c>
      <c r="E11">
        <v>18003</v>
      </c>
      <c r="F11">
        <v>10</v>
      </c>
      <c r="G11" t="s">
        <v>16</v>
      </c>
      <c r="H11">
        <v>2</v>
      </c>
      <c r="I11">
        <v>50</v>
      </c>
      <c r="J11">
        <v>100000</v>
      </c>
      <c r="K11" s="5">
        <f>Tabell_TSQL06_Performance_Performance_AnchorVs3NF_Results[[#This Row],[duration]]/86400/1000</f>
        <v>2.0836805555555555E-4</v>
      </c>
      <c r="L11" s="6">
        <f>Tabell_TSQL06_Performance_Performance_AnchorVs3NF_Results[[#This Row],[duration]]/1000/Tabell_TSQL06_Performance_Performance_AnchorVs3NF_Results[[#This Row],[queries]]</f>
        <v>1.8003</v>
      </c>
    </row>
    <row r="12" spans="1:12">
      <c r="A12">
        <v>29</v>
      </c>
      <c r="B12" t="s">
        <v>14</v>
      </c>
      <c r="C12" s="1">
        <v>39958.8458650463</v>
      </c>
      <c r="D12" s="1">
        <v>39958.84647650463</v>
      </c>
      <c r="E12">
        <v>52830</v>
      </c>
      <c r="F12">
        <v>10</v>
      </c>
      <c r="G12" t="s">
        <v>16</v>
      </c>
      <c r="H12">
        <v>2</v>
      </c>
      <c r="I12">
        <v>10</v>
      </c>
      <c r="J12">
        <v>100000</v>
      </c>
      <c r="K12" s="5">
        <f>Tabell_TSQL06_Performance_Performance_AnchorVs3NF_Results[[#This Row],[duration]]/86400/1000</f>
        <v>6.1145833333333332E-4</v>
      </c>
      <c r="L12" s="6">
        <f>Tabell_TSQL06_Performance_Performance_AnchorVs3NF_Results[[#This Row],[duration]]/1000/Tabell_TSQL06_Performance_Performance_AnchorVs3NF_Results[[#This Row],[queries]]</f>
        <v>5.2829999999999995</v>
      </c>
    </row>
    <row r="13" spans="1:12">
      <c r="A13">
        <v>34</v>
      </c>
      <c r="B13" t="s">
        <v>14</v>
      </c>
      <c r="C13" s="1">
        <v>39958.852956365743</v>
      </c>
      <c r="D13" s="1">
        <v>39958.853515659721</v>
      </c>
      <c r="E13">
        <v>48323</v>
      </c>
      <c r="F13">
        <v>10</v>
      </c>
      <c r="G13" t="s">
        <v>16</v>
      </c>
      <c r="H13">
        <v>2</v>
      </c>
      <c r="I13">
        <v>20</v>
      </c>
      <c r="J13">
        <v>100000</v>
      </c>
      <c r="K13" s="5">
        <f>Tabell_TSQL06_Performance_Performance_AnchorVs3NF_Results[[#This Row],[duration]]/86400/1000</f>
        <v>5.5929398148148147E-4</v>
      </c>
      <c r="L13" s="6">
        <f>Tabell_TSQL06_Performance_Performance_AnchorVs3NF_Results[[#This Row],[duration]]/1000/Tabell_TSQL06_Performance_Performance_AnchorVs3NF_Results[[#This Row],[queries]]</f>
        <v>4.8323</v>
      </c>
    </row>
    <row r="14" spans="1:12">
      <c r="A14">
        <v>39</v>
      </c>
      <c r="B14" t="s">
        <v>14</v>
      </c>
      <c r="C14" s="1">
        <v>39958.862751886576</v>
      </c>
      <c r="D14" s="1">
        <v>39958.863269479167</v>
      </c>
      <c r="E14">
        <v>44720</v>
      </c>
      <c r="F14">
        <v>10</v>
      </c>
      <c r="G14" t="s">
        <v>16</v>
      </c>
      <c r="H14">
        <v>2</v>
      </c>
      <c r="I14">
        <v>30</v>
      </c>
      <c r="J14">
        <v>100000</v>
      </c>
      <c r="K14" s="5">
        <f>Tabell_TSQL06_Performance_Performance_AnchorVs3NF_Results[[#This Row],[duration]]/86400/1000</f>
        <v>5.175925925925926E-4</v>
      </c>
      <c r="L14" s="6">
        <f>Tabell_TSQL06_Performance_Performance_AnchorVs3NF_Results[[#This Row],[duration]]/1000/Tabell_TSQL06_Performance_Performance_AnchorVs3NF_Results[[#This Row],[queries]]</f>
        <v>4.4719999999999995</v>
      </c>
    </row>
    <row r="15" spans="1:12">
      <c r="A15">
        <v>44</v>
      </c>
      <c r="B15" t="s">
        <v>14</v>
      </c>
      <c r="C15" s="1">
        <v>39958.875459027775</v>
      </c>
      <c r="D15" s="1">
        <v>39958.875973379632</v>
      </c>
      <c r="E15">
        <v>44440</v>
      </c>
      <c r="F15">
        <v>10</v>
      </c>
      <c r="G15" t="s">
        <v>16</v>
      </c>
      <c r="H15">
        <v>2</v>
      </c>
      <c r="I15">
        <v>40</v>
      </c>
      <c r="J15">
        <v>100000</v>
      </c>
      <c r="K15" s="5">
        <f>Tabell_TSQL06_Performance_Performance_AnchorVs3NF_Results[[#This Row],[duration]]/86400/1000</f>
        <v>5.1435185185185188E-4</v>
      </c>
      <c r="L15" s="6">
        <f>Tabell_TSQL06_Performance_Performance_AnchorVs3NF_Results[[#This Row],[duration]]/1000/Tabell_TSQL06_Performance_Performance_AnchorVs3NF_Results[[#This Row],[queries]]</f>
        <v>4.444</v>
      </c>
    </row>
    <row r="16" spans="1:12">
      <c r="A16">
        <v>49</v>
      </c>
      <c r="B16" t="s">
        <v>14</v>
      </c>
      <c r="C16" s="1">
        <v>39958.891312233798</v>
      </c>
      <c r="D16" s="1">
        <v>39958.89180917824</v>
      </c>
      <c r="E16">
        <v>42936</v>
      </c>
      <c r="F16">
        <v>10</v>
      </c>
      <c r="G16" t="s">
        <v>16</v>
      </c>
      <c r="H16">
        <v>2</v>
      </c>
      <c r="I16">
        <v>50</v>
      </c>
      <c r="J16">
        <v>100000</v>
      </c>
      <c r="K16" s="5">
        <f>Tabell_TSQL06_Performance_Performance_AnchorVs3NF_Results[[#This Row],[duration]]/86400/1000</f>
        <v>4.969444444444445E-4</v>
      </c>
      <c r="L16" s="6">
        <f>Tabell_TSQL06_Performance_Performance_AnchorVs3NF_Results[[#This Row],[duration]]/1000/Tabell_TSQL06_Performance_Performance_AnchorVs3NF_Results[[#This Row],[queries]]</f>
        <v>4.2935999999999996</v>
      </c>
    </row>
    <row r="17" spans="1:12">
      <c r="A17">
        <v>27</v>
      </c>
      <c r="B17" t="s">
        <v>12</v>
      </c>
      <c r="C17" s="1">
        <v>39958.84547291667</v>
      </c>
      <c r="D17" s="1">
        <v>39958.845729942128</v>
      </c>
      <c r="E17">
        <v>22206</v>
      </c>
      <c r="F17">
        <v>10</v>
      </c>
      <c r="G17" t="s">
        <v>16</v>
      </c>
      <c r="H17">
        <v>2</v>
      </c>
      <c r="I17">
        <v>10</v>
      </c>
      <c r="J17">
        <v>100000</v>
      </c>
      <c r="K17" s="5">
        <f>Tabell_TSQL06_Performance_Performance_AnchorVs3NF_Results[[#This Row],[duration]]/86400/1000</f>
        <v>2.5701388888888887E-4</v>
      </c>
      <c r="L17" s="6">
        <f>Tabell_TSQL06_Performance_Performance_AnchorVs3NF_Results[[#This Row],[duration]]/1000/Tabell_TSQL06_Performance_Performance_AnchorVs3NF_Results[[#This Row],[queries]]</f>
        <v>2.2206000000000001</v>
      </c>
    </row>
    <row r="18" spans="1:12">
      <c r="A18">
        <v>32</v>
      </c>
      <c r="B18" t="s">
        <v>12</v>
      </c>
      <c r="C18" s="1">
        <v>39958.852489780096</v>
      </c>
      <c r="D18" s="1">
        <v>39958.852808020834</v>
      </c>
      <c r="E18">
        <v>27496</v>
      </c>
      <c r="F18">
        <v>10</v>
      </c>
      <c r="G18" t="s">
        <v>16</v>
      </c>
      <c r="H18">
        <v>2</v>
      </c>
      <c r="I18">
        <v>20</v>
      </c>
      <c r="J18">
        <v>100000</v>
      </c>
      <c r="K18" s="5">
        <f>Tabell_TSQL06_Performance_Performance_AnchorVs3NF_Results[[#This Row],[duration]]/86400/1000</f>
        <v>3.1824074074074079E-4</v>
      </c>
      <c r="L18" s="6">
        <f>Tabell_TSQL06_Performance_Performance_AnchorVs3NF_Results[[#This Row],[duration]]/1000/Tabell_TSQL06_Performance_Performance_AnchorVs3NF_Results[[#This Row],[queries]]</f>
        <v>2.7496</v>
      </c>
    </row>
    <row r="19" spans="1:12">
      <c r="A19">
        <v>37</v>
      </c>
      <c r="B19" t="s">
        <v>12</v>
      </c>
      <c r="C19" s="1">
        <v>39958.86233009259</v>
      </c>
      <c r="D19" s="1">
        <v>39958.862590937497</v>
      </c>
      <c r="E19">
        <v>22536</v>
      </c>
      <c r="F19">
        <v>10</v>
      </c>
      <c r="G19" t="s">
        <v>16</v>
      </c>
      <c r="H19">
        <v>2</v>
      </c>
      <c r="I19">
        <v>30</v>
      </c>
      <c r="J19">
        <v>100000</v>
      </c>
      <c r="K19" s="5">
        <f>Tabell_TSQL06_Performance_Performance_AnchorVs3NF_Results[[#This Row],[duration]]/86400/1000</f>
        <v>2.6083333333333329E-4</v>
      </c>
      <c r="L19" s="6">
        <f>Tabell_TSQL06_Performance_Performance_AnchorVs3NF_Results[[#This Row],[duration]]/1000/Tabell_TSQL06_Performance_Performance_AnchorVs3NF_Results[[#This Row],[queries]]</f>
        <v>2.2536</v>
      </c>
    </row>
    <row r="20" spans="1:12">
      <c r="A20">
        <v>42</v>
      </c>
      <c r="B20" t="s">
        <v>12</v>
      </c>
      <c r="C20" s="1">
        <v>39958.874959340275</v>
      </c>
      <c r="D20" s="1">
        <v>39958.875292013887</v>
      </c>
      <c r="E20">
        <v>28743</v>
      </c>
      <c r="F20">
        <v>10</v>
      </c>
      <c r="G20" t="s">
        <v>16</v>
      </c>
      <c r="H20">
        <v>2</v>
      </c>
      <c r="I20">
        <v>40</v>
      </c>
      <c r="J20">
        <v>100000</v>
      </c>
      <c r="K20" s="5">
        <f>Tabell_TSQL06_Performance_Performance_AnchorVs3NF_Results[[#This Row],[duration]]/86400/1000</f>
        <v>3.3267361111111111E-4</v>
      </c>
      <c r="L20" s="6">
        <f>Tabell_TSQL06_Performance_Performance_AnchorVs3NF_Results[[#This Row],[duration]]/1000/Tabell_TSQL06_Performance_Performance_AnchorVs3NF_Results[[#This Row],[queries]]</f>
        <v>2.8742999999999999</v>
      </c>
    </row>
    <row r="21" spans="1:12">
      <c r="A21">
        <v>47</v>
      </c>
      <c r="B21" t="s">
        <v>12</v>
      </c>
      <c r="C21" s="1">
        <v>39958.890859409723</v>
      </c>
      <c r="D21" s="1">
        <v>39958.891103703703</v>
      </c>
      <c r="E21">
        <v>21106</v>
      </c>
      <c r="F21">
        <v>10</v>
      </c>
      <c r="G21" t="s">
        <v>16</v>
      </c>
      <c r="H21">
        <v>2</v>
      </c>
      <c r="I21">
        <v>50</v>
      </c>
      <c r="J21">
        <v>100000</v>
      </c>
      <c r="K21" s="5">
        <f>Tabell_TSQL06_Performance_Performance_AnchorVs3NF_Results[[#This Row],[duration]]/86400/1000</f>
        <v>2.4428240740740741E-4</v>
      </c>
      <c r="L21" s="6">
        <f>Tabell_TSQL06_Performance_Performance_AnchorVs3NF_Results[[#This Row],[duration]]/1000/Tabell_TSQL06_Performance_Performance_AnchorVs3NF_Results[[#This Row],[queries]]</f>
        <v>2.1106000000000003</v>
      </c>
    </row>
    <row r="22" spans="1:12">
      <c r="A22">
        <v>26</v>
      </c>
      <c r="B22" t="s">
        <v>10</v>
      </c>
      <c r="C22" s="1">
        <v>39958.842452777775</v>
      </c>
      <c r="D22" s="1">
        <v>39958.845430752313</v>
      </c>
      <c r="E22">
        <v>257296</v>
      </c>
      <c r="F22">
        <v>0</v>
      </c>
      <c r="G22" t="s">
        <v>16</v>
      </c>
      <c r="H22">
        <v>2</v>
      </c>
      <c r="I22">
        <v>10</v>
      </c>
      <c r="J22">
        <v>100000</v>
      </c>
      <c r="K22" s="5">
        <f>Tabell_TSQL06_Performance_Performance_AnchorVs3NF_Results[[#This Row],[duration]]/86400/1000</f>
        <v>2.9779629629629631E-3</v>
      </c>
    </row>
    <row r="23" spans="1:12">
      <c r="A23">
        <v>31</v>
      </c>
      <c r="B23" t="s">
        <v>10</v>
      </c>
      <c r="C23" s="1">
        <v>39958.846650810185</v>
      </c>
      <c r="D23" s="1">
        <v>39958.852459918984</v>
      </c>
      <c r="E23">
        <v>501906</v>
      </c>
      <c r="F23">
        <v>0</v>
      </c>
      <c r="G23" t="s">
        <v>16</v>
      </c>
      <c r="H23">
        <v>2</v>
      </c>
      <c r="I23">
        <v>20</v>
      </c>
      <c r="J23">
        <v>100000</v>
      </c>
      <c r="K23" s="5">
        <f>Tabell_TSQL06_Performance_Performance_AnchorVs3NF_Results[[#This Row],[duration]]/86400/1000</f>
        <v>5.8090972222222224E-3</v>
      </c>
    </row>
    <row r="24" spans="1:12">
      <c r="A24">
        <v>36</v>
      </c>
      <c r="B24" t="s">
        <v>10</v>
      </c>
      <c r="C24" s="1">
        <v>39958.85369340278</v>
      </c>
      <c r="D24" s="1">
        <v>39958.86230439815</v>
      </c>
      <c r="E24">
        <v>743990</v>
      </c>
      <c r="F24">
        <v>0</v>
      </c>
      <c r="G24" t="s">
        <v>16</v>
      </c>
      <c r="H24">
        <v>2</v>
      </c>
      <c r="I24">
        <v>30</v>
      </c>
      <c r="J24">
        <v>100000</v>
      </c>
      <c r="K24" s="5">
        <f>Tabell_TSQL06_Performance_Performance_AnchorVs3NF_Results[[#This Row],[duration]]/86400/1000</f>
        <v>8.6109953703703696E-3</v>
      </c>
    </row>
    <row r="25" spans="1:12">
      <c r="A25">
        <v>41</v>
      </c>
      <c r="B25" t="s">
        <v>10</v>
      </c>
      <c r="C25" s="1">
        <v>39958.863466817129</v>
      </c>
      <c r="D25" s="1">
        <v>39958.874932905092</v>
      </c>
      <c r="E25">
        <v>990670</v>
      </c>
      <c r="F25">
        <v>0</v>
      </c>
      <c r="G25" t="s">
        <v>16</v>
      </c>
      <c r="H25">
        <v>2</v>
      </c>
      <c r="I25">
        <v>40</v>
      </c>
      <c r="J25">
        <v>100000</v>
      </c>
      <c r="K25" s="5">
        <f>Tabell_TSQL06_Performance_Performance_AnchorVs3NF_Results[[#This Row],[duration]]/86400/1000</f>
        <v>1.1466087962962963E-2</v>
      </c>
    </row>
    <row r="26" spans="1:12">
      <c r="A26">
        <v>46</v>
      </c>
      <c r="B26" t="s">
        <v>10</v>
      </c>
      <c r="C26" s="1">
        <v>39958.876186539354</v>
      </c>
      <c r="D26" s="1">
        <v>39958.890826770832</v>
      </c>
      <c r="E26">
        <v>1264916</v>
      </c>
      <c r="F26">
        <v>0</v>
      </c>
      <c r="G26" t="s">
        <v>16</v>
      </c>
      <c r="H26">
        <v>2</v>
      </c>
      <c r="I26">
        <v>50</v>
      </c>
      <c r="J26">
        <v>100000</v>
      </c>
      <c r="K26" s="5">
        <f>Tabell_TSQL06_Performance_Performance_AnchorVs3NF_Results[[#This Row],[duration]]/86400/1000</f>
        <v>1.4640231481481481E-2</v>
      </c>
    </row>
    <row r="27" spans="1:12">
      <c r="A27">
        <v>5</v>
      </c>
      <c r="B27" t="s">
        <v>15</v>
      </c>
      <c r="C27" s="1">
        <v>39958.746829548611</v>
      </c>
      <c r="D27" s="1">
        <v>39958.747127002316</v>
      </c>
      <c r="E27">
        <v>25700</v>
      </c>
      <c r="F27">
        <v>10</v>
      </c>
      <c r="G27" t="s">
        <v>11</v>
      </c>
      <c r="H27">
        <v>2</v>
      </c>
      <c r="I27">
        <v>10</v>
      </c>
      <c r="J27">
        <v>200000</v>
      </c>
      <c r="K27" s="5">
        <f>Tabell_TSQL06_Performance_Performance_AnchorVs3NF_Results[[#This Row],[duration]]/86400/1000</f>
        <v>2.9745370370370375E-4</v>
      </c>
      <c r="L27" s="6">
        <f>Tabell_TSQL06_Performance_Performance_AnchorVs3NF_Results[[#This Row],[duration]]/1000/Tabell_TSQL06_Performance_Performance_AnchorVs3NF_Results[[#This Row],[queries]]</f>
        <v>2.57</v>
      </c>
    </row>
    <row r="28" spans="1:12">
      <c r="A28">
        <v>10</v>
      </c>
      <c r="B28" t="s">
        <v>15</v>
      </c>
      <c r="C28" s="1">
        <v>39958.760146608794</v>
      </c>
      <c r="D28" s="1">
        <v>39958.760739120371</v>
      </c>
      <c r="E28">
        <v>51193</v>
      </c>
      <c r="F28">
        <v>10</v>
      </c>
      <c r="G28" t="s">
        <v>11</v>
      </c>
      <c r="H28">
        <v>2</v>
      </c>
      <c r="I28">
        <v>10</v>
      </c>
      <c r="J28">
        <v>400000</v>
      </c>
      <c r="K28" s="5">
        <f>Tabell_TSQL06_Performance_Performance_AnchorVs3NF_Results[[#This Row],[duration]]/86400/1000</f>
        <v>5.9251157407407408E-4</v>
      </c>
      <c r="L28" s="6">
        <f>Tabell_TSQL06_Performance_Performance_AnchorVs3NF_Results[[#This Row],[duration]]/1000/Tabell_TSQL06_Performance_Performance_AnchorVs3NF_Results[[#This Row],[queries]]</f>
        <v>5.1193</v>
      </c>
    </row>
    <row r="29" spans="1:12">
      <c r="A29">
        <v>15</v>
      </c>
      <c r="B29" t="s">
        <v>15</v>
      </c>
      <c r="C29" s="1">
        <v>39958.780445833334</v>
      </c>
      <c r="D29" s="1">
        <v>39958.781357557869</v>
      </c>
      <c r="E29">
        <v>78773</v>
      </c>
      <c r="F29">
        <v>10</v>
      </c>
      <c r="G29" t="s">
        <v>11</v>
      </c>
      <c r="H29">
        <v>2</v>
      </c>
      <c r="I29">
        <v>10</v>
      </c>
      <c r="J29">
        <v>600000</v>
      </c>
      <c r="K29" s="5">
        <f>Tabell_TSQL06_Performance_Performance_AnchorVs3NF_Results[[#This Row],[duration]]/86400/1000</f>
        <v>9.1172453703703706E-4</v>
      </c>
      <c r="L29" s="6">
        <f>Tabell_TSQL06_Performance_Performance_AnchorVs3NF_Results[[#This Row],[duration]]/1000/Tabell_TSQL06_Performance_Performance_AnchorVs3NF_Results[[#This Row],[queries]]</f>
        <v>7.8773</v>
      </c>
    </row>
    <row r="30" spans="1:12">
      <c r="A30">
        <v>20</v>
      </c>
      <c r="B30" t="s">
        <v>15</v>
      </c>
      <c r="C30" s="1">
        <v>39958.806675925924</v>
      </c>
      <c r="D30" s="1">
        <v>39958.80786724537</v>
      </c>
      <c r="E30">
        <v>102930</v>
      </c>
      <c r="F30">
        <v>10</v>
      </c>
      <c r="G30" t="s">
        <v>11</v>
      </c>
      <c r="H30">
        <v>2</v>
      </c>
      <c r="I30">
        <v>10</v>
      </c>
      <c r="J30">
        <v>800000</v>
      </c>
      <c r="K30" s="5">
        <f>Tabell_TSQL06_Performance_Performance_AnchorVs3NF_Results[[#This Row],[duration]]/86400/1000</f>
        <v>1.1913194444444443E-3</v>
      </c>
      <c r="L30" s="6">
        <f>Tabell_TSQL06_Performance_Performance_AnchorVs3NF_Results[[#This Row],[duration]]/1000/Tabell_TSQL06_Performance_Performance_AnchorVs3NF_Results[[#This Row],[queries]]</f>
        <v>10.293000000000001</v>
      </c>
    </row>
    <row r="31" spans="1:12">
      <c r="A31">
        <v>25</v>
      </c>
      <c r="B31" t="s">
        <v>15</v>
      </c>
      <c r="C31" s="1">
        <v>39958.840961111113</v>
      </c>
      <c r="D31" s="1">
        <v>39958.842452430552</v>
      </c>
      <c r="E31">
        <v>128850</v>
      </c>
      <c r="F31">
        <v>10</v>
      </c>
      <c r="G31" t="s">
        <v>11</v>
      </c>
      <c r="H31">
        <v>2</v>
      </c>
      <c r="I31">
        <v>10</v>
      </c>
      <c r="J31">
        <v>1000000</v>
      </c>
      <c r="K31" s="5">
        <f>Tabell_TSQL06_Performance_Performance_AnchorVs3NF_Results[[#This Row],[duration]]/86400/1000</f>
        <v>1.4913194444444444E-3</v>
      </c>
      <c r="L31" s="6">
        <f>Tabell_TSQL06_Performance_Performance_AnchorVs3NF_Results[[#This Row],[duration]]/1000/Tabell_TSQL06_Performance_Performance_AnchorVs3NF_Results[[#This Row],[queries]]</f>
        <v>12.885</v>
      </c>
    </row>
    <row r="32" spans="1:12">
      <c r="A32">
        <v>3</v>
      </c>
      <c r="B32" t="s">
        <v>13</v>
      </c>
      <c r="C32" s="1">
        <v>39958.745544826386</v>
      </c>
      <c r="D32" s="1">
        <v>39958.745800925928</v>
      </c>
      <c r="E32">
        <v>22126</v>
      </c>
      <c r="F32">
        <v>10</v>
      </c>
      <c r="G32" t="s">
        <v>11</v>
      </c>
      <c r="H32">
        <v>2</v>
      </c>
      <c r="I32">
        <v>10</v>
      </c>
      <c r="J32">
        <v>200000</v>
      </c>
      <c r="K32" s="5">
        <f>Tabell_TSQL06_Performance_Performance_AnchorVs3NF_Results[[#This Row],[duration]]/86400/1000</f>
        <v>2.5608796296296301E-4</v>
      </c>
      <c r="L32" s="6">
        <f>Tabell_TSQL06_Performance_Performance_AnchorVs3NF_Results[[#This Row],[duration]]/1000/Tabell_TSQL06_Performance_Performance_AnchorVs3NF_Results[[#This Row],[queries]]</f>
        <v>2.2126000000000001</v>
      </c>
    </row>
    <row r="33" spans="1:12">
      <c r="A33">
        <v>8</v>
      </c>
      <c r="B33" t="s">
        <v>13</v>
      </c>
      <c r="C33" s="1">
        <v>39958.757602777776</v>
      </c>
      <c r="D33" s="1">
        <v>39958.758105752313</v>
      </c>
      <c r="E33">
        <v>43456</v>
      </c>
      <c r="F33">
        <v>10</v>
      </c>
      <c r="G33" t="s">
        <v>11</v>
      </c>
      <c r="H33">
        <v>2</v>
      </c>
      <c r="I33">
        <v>10</v>
      </c>
      <c r="J33">
        <v>400000</v>
      </c>
      <c r="K33" s="5">
        <f>Tabell_TSQL06_Performance_Performance_AnchorVs3NF_Results[[#This Row],[duration]]/86400/1000</f>
        <v>5.0296296296296298E-4</v>
      </c>
      <c r="L33" s="6">
        <f>Tabell_TSQL06_Performance_Performance_AnchorVs3NF_Results[[#This Row],[duration]]/1000/Tabell_TSQL06_Performance_Performance_AnchorVs3NF_Results[[#This Row],[queries]]</f>
        <v>4.3456000000000001</v>
      </c>
    </row>
    <row r="34" spans="1:12">
      <c r="A34">
        <v>13</v>
      </c>
      <c r="B34" t="s">
        <v>13</v>
      </c>
      <c r="C34" s="1">
        <v>39958.776042974539</v>
      </c>
      <c r="D34" s="1">
        <v>39958.776827858797</v>
      </c>
      <c r="E34">
        <v>67813</v>
      </c>
      <c r="F34">
        <v>10</v>
      </c>
      <c r="G34" t="s">
        <v>11</v>
      </c>
      <c r="H34">
        <v>2</v>
      </c>
      <c r="I34">
        <v>10</v>
      </c>
      <c r="J34">
        <v>600000</v>
      </c>
      <c r="K34" s="5">
        <f>Tabell_TSQL06_Performance_Performance_AnchorVs3NF_Results[[#This Row],[duration]]/86400/1000</f>
        <v>7.8487268518518511E-4</v>
      </c>
      <c r="L34" s="6">
        <f>Tabell_TSQL06_Performance_Performance_AnchorVs3NF_Results[[#This Row],[duration]]/1000/Tabell_TSQL06_Performance_Performance_AnchorVs3NF_Results[[#This Row],[queries]]</f>
        <v>6.7812999999999999</v>
      </c>
    </row>
    <row r="35" spans="1:12">
      <c r="A35">
        <v>18</v>
      </c>
      <c r="B35" t="s">
        <v>13</v>
      </c>
      <c r="C35" s="1">
        <v>39958.801793483799</v>
      </c>
      <c r="D35" s="1">
        <v>39958.802795717595</v>
      </c>
      <c r="E35">
        <v>86593</v>
      </c>
      <c r="F35">
        <v>10</v>
      </c>
      <c r="G35" t="s">
        <v>11</v>
      </c>
      <c r="H35">
        <v>2</v>
      </c>
      <c r="I35">
        <v>10</v>
      </c>
      <c r="J35">
        <v>800000</v>
      </c>
      <c r="K35" s="5">
        <f>Tabell_TSQL06_Performance_Performance_AnchorVs3NF_Results[[#This Row],[duration]]/86400/1000</f>
        <v>1.0022337962962964E-3</v>
      </c>
      <c r="L35" s="6">
        <f>Tabell_TSQL06_Performance_Performance_AnchorVs3NF_Results[[#This Row],[duration]]/1000/Tabell_TSQL06_Performance_Performance_AnchorVs3NF_Results[[#This Row],[queries]]</f>
        <v>8.6593</v>
      </c>
    </row>
    <row r="36" spans="1:12">
      <c r="A36">
        <v>23</v>
      </c>
      <c r="B36" t="s">
        <v>13</v>
      </c>
      <c r="C36" s="1">
        <v>39958.833642592595</v>
      </c>
      <c r="D36" s="1">
        <v>39958.834930555553</v>
      </c>
      <c r="E36">
        <v>111280</v>
      </c>
      <c r="F36">
        <v>10</v>
      </c>
      <c r="G36" t="s">
        <v>11</v>
      </c>
      <c r="H36">
        <v>2</v>
      </c>
      <c r="I36">
        <v>10</v>
      </c>
      <c r="J36">
        <v>1000000</v>
      </c>
      <c r="K36" s="5">
        <f>Tabell_TSQL06_Performance_Performance_AnchorVs3NF_Results[[#This Row],[duration]]/86400/1000</f>
        <v>1.287962962962963E-3</v>
      </c>
      <c r="L36" s="6">
        <f>Tabell_TSQL06_Performance_Performance_AnchorVs3NF_Results[[#This Row],[duration]]/1000/Tabell_TSQL06_Performance_Performance_AnchorVs3NF_Results[[#This Row],[queries]]</f>
        <v>11.128</v>
      </c>
    </row>
    <row r="37" spans="1:12">
      <c r="A37">
        <v>4</v>
      </c>
      <c r="B37" t="s">
        <v>14</v>
      </c>
      <c r="C37" s="1">
        <v>39958.745801041667</v>
      </c>
      <c r="D37" s="1">
        <v>39958.746820601853</v>
      </c>
      <c r="E37">
        <v>88090</v>
      </c>
      <c r="F37">
        <v>10</v>
      </c>
      <c r="G37" t="s">
        <v>11</v>
      </c>
      <c r="H37">
        <v>2</v>
      </c>
      <c r="I37">
        <v>10</v>
      </c>
      <c r="J37">
        <v>200000</v>
      </c>
      <c r="K37" s="5">
        <f>Tabell_TSQL06_Performance_Performance_AnchorVs3NF_Results[[#This Row],[duration]]/86400/1000</f>
        <v>1.0195601851851852E-3</v>
      </c>
      <c r="L37" s="6">
        <f>Tabell_TSQL06_Performance_Performance_AnchorVs3NF_Results[[#This Row],[duration]]/1000/Tabell_TSQL06_Performance_Performance_AnchorVs3NF_Results[[#This Row],[queries]]</f>
        <v>8.8090000000000011</v>
      </c>
    </row>
    <row r="38" spans="1:12">
      <c r="A38">
        <v>9</v>
      </c>
      <c r="B38" t="s">
        <v>14</v>
      </c>
      <c r="C38" s="1">
        <v>39958.758105821762</v>
      </c>
      <c r="D38" s="1">
        <v>39958.76013761574</v>
      </c>
      <c r="E38">
        <v>175546</v>
      </c>
      <c r="F38">
        <v>10</v>
      </c>
      <c r="G38" t="s">
        <v>11</v>
      </c>
      <c r="H38">
        <v>2</v>
      </c>
      <c r="I38">
        <v>10</v>
      </c>
      <c r="J38">
        <v>400000</v>
      </c>
      <c r="K38" s="5">
        <f>Tabell_TSQL06_Performance_Performance_AnchorVs3NF_Results[[#This Row],[duration]]/86400/1000</f>
        <v>2.0317824074074075E-3</v>
      </c>
      <c r="L38" s="6">
        <f>Tabell_TSQL06_Performance_Performance_AnchorVs3NF_Results[[#This Row],[duration]]/1000/Tabell_TSQL06_Performance_Performance_AnchorVs3NF_Results[[#This Row],[queries]]</f>
        <v>17.554600000000001</v>
      </c>
    </row>
    <row r="39" spans="1:12">
      <c r="A39">
        <v>14</v>
      </c>
      <c r="B39" t="s">
        <v>14</v>
      </c>
      <c r="C39" s="1">
        <v>39958.776827974536</v>
      </c>
      <c r="D39" s="1">
        <v>39958.780436886576</v>
      </c>
      <c r="E39">
        <v>311810</v>
      </c>
      <c r="F39">
        <v>10</v>
      </c>
      <c r="G39" t="s">
        <v>11</v>
      </c>
      <c r="H39">
        <v>2</v>
      </c>
      <c r="I39">
        <v>10</v>
      </c>
      <c r="J39">
        <v>600000</v>
      </c>
      <c r="K39" s="5">
        <f>Tabell_TSQL06_Performance_Performance_AnchorVs3NF_Results[[#This Row],[duration]]/86400/1000</f>
        <v>3.6089120370370372E-3</v>
      </c>
      <c r="L39" s="6">
        <f>Tabell_TSQL06_Performance_Performance_AnchorVs3NF_Results[[#This Row],[duration]]/1000/Tabell_TSQL06_Performance_Performance_AnchorVs3NF_Results[[#This Row],[queries]]</f>
        <v>31.181000000000001</v>
      </c>
    </row>
    <row r="40" spans="1:12">
      <c r="A40">
        <v>19</v>
      </c>
      <c r="B40" t="s">
        <v>14</v>
      </c>
      <c r="C40" s="1">
        <v>39958.802795833333</v>
      </c>
      <c r="D40" s="1">
        <v>39958.806666747689</v>
      </c>
      <c r="E40">
        <v>334446</v>
      </c>
      <c r="F40">
        <v>10</v>
      </c>
      <c r="G40" t="s">
        <v>11</v>
      </c>
      <c r="H40">
        <v>2</v>
      </c>
      <c r="I40">
        <v>10</v>
      </c>
      <c r="J40">
        <v>800000</v>
      </c>
      <c r="K40" s="5">
        <f>Tabell_TSQL06_Performance_Performance_AnchorVs3NF_Results[[#This Row],[duration]]/86400/1000</f>
        <v>3.8709027777777778E-3</v>
      </c>
      <c r="L40" s="6">
        <f>Tabell_TSQL06_Performance_Performance_AnchorVs3NF_Results[[#This Row],[duration]]/1000/Tabell_TSQL06_Performance_Performance_AnchorVs3NF_Results[[#This Row],[queries]]</f>
        <v>33.444600000000001</v>
      </c>
    </row>
    <row r="41" spans="1:12">
      <c r="A41">
        <v>24</v>
      </c>
      <c r="B41" t="s">
        <v>14</v>
      </c>
      <c r="C41" s="1">
        <v>39958.834930671299</v>
      </c>
      <c r="D41" s="1">
        <v>39958.840952199076</v>
      </c>
      <c r="E41">
        <v>520260</v>
      </c>
      <c r="F41">
        <v>10</v>
      </c>
      <c r="G41" t="s">
        <v>11</v>
      </c>
      <c r="H41">
        <v>2</v>
      </c>
      <c r="I41">
        <v>10</v>
      </c>
      <c r="J41">
        <v>1000000</v>
      </c>
      <c r="K41" s="5">
        <f>Tabell_TSQL06_Performance_Performance_AnchorVs3NF_Results[[#This Row],[duration]]/86400/1000</f>
        <v>6.0215277777777784E-3</v>
      </c>
      <c r="L41" s="6">
        <f>Tabell_TSQL06_Performance_Performance_AnchorVs3NF_Results[[#This Row],[duration]]/1000/Tabell_TSQL06_Performance_Performance_AnchorVs3NF_Results[[#This Row],[queries]]</f>
        <v>52.025999999999996</v>
      </c>
    </row>
    <row r="42" spans="1:12">
      <c r="A42">
        <v>2</v>
      </c>
      <c r="B42" t="s">
        <v>12</v>
      </c>
      <c r="C42" s="1">
        <v>39958.745051851853</v>
      </c>
      <c r="D42" s="1">
        <v>39958.745544710648</v>
      </c>
      <c r="E42">
        <v>42583</v>
      </c>
      <c r="F42">
        <v>10</v>
      </c>
      <c r="G42" t="s">
        <v>11</v>
      </c>
      <c r="H42">
        <v>2</v>
      </c>
      <c r="I42">
        <v>10</v>
      </c>
      <c r="J42">
        <v>200000</v>
      </c>
      <c r="K42" s="5">
        <f>Tabell_TSQL06_Performance_Performance_AnchorVs3NF_Results[[#This Row],[duration]]/86400/1000</f>
        <v>4.9285879629629636E-4</v>
      </c>
      <c r="L42" s="6">
        <f>Tabell_TSQL06_Performance_Performance_AnchorVs3NF_Results[[#This Row],[duration]]/1000/Tabell_TSQL06_Performance_Performance_AnchorVs3NF_Results[[#This Row],[queries]]</f>
        <v>4.2583000000000002</v>
      </c>
    </row>
    <row r="43" spans="1:12">
      <c r="A43">
        <v>7</v>
      </c>
      <c r="B43" t="s">
        <v>12</v>
      </c>
      <c r="C43" s="1">
        <v>39958.756595254628</v>
      </c>
      <c r="D43" s="1">
        <v>39958.757602662037</v>
      </c>
      <c r="E43">
        <v>87040</v>
      </c>
      <c r="F43">
        <v>10</v>
      </c>
      <c r="G43" t="s">
        <v>11</v>
      </c>
      <c r="H43">
        <v>2</v>
      </c>
      <c r="I43">
        <v>10</v>
      </c>
      <c r="J43">
        <v>400000</v>
      </c>
      <c r="K43" s="5">
        <f>Tabell_TSQL06_Performance_Performance_AnchorVs3NF_Results[[#This Row],[duration]]/86400/1000</f>
        <v>1.0074074074074074E-3</v>
      </c>
      <c r="L43" s="6">
        <f>Tabell_TSQL06_Performance_Performance_AnchorVs3NF_Results[[#This Row],[duration]]/1000/Tabell_TSQL06_Performance_Performance_AnchorVs3NF_Results[[#This Row],[queries]]</f>
        <v>8.7040000000000006</v>
      </c>
    </row>
    <row r="44" spans="1:12">
      <c r="A44">
        <v>12</v>
      </c>
      <c r="B44" t="s">
        <v>12</v>
      </c>
      <c r="C44" s="1">
        <v>39958.774425381947</v>
      </c>
      <c r="D44" s="1">
        <v>39958.776042858794</v>
      </c>
      <c r="E44">
        <v>139750</v>
      </c>
      <c r="F44">
        <v>10</v>
      </c>
      <c r="G44" t="s">
        <v>11</v>
      </c>
      <c r="H44">
        <v>2</v>
      </c>
      <c r="I44">
        <v>10</v>
      </c>
      <c r="J44">
        <v>600000</v>
      </c>
      <c r="K44" s="5">
        <f>Tabell_TSQL06_Performance_Performance_AnchorVs3NF_Results[[#This Row],[duration]]/86400/1000</f>
        <v>1.6174768518518519E-3</v>
      </c>
      <c r="L44" s="6">
        <f>Tabell_TSQL06_Performance_Performance_AnchorVs3NF_Results[[#This Row],[duration]]/1000/Tabell_TSQL06_Performance_Performance_AnchorVs3NF_Results[[#This Row],[queries]]</f>
        <v>13.975</v>
      </c>
    </row>
    <row r="45" spans="1:12">
      <c r="A45">
        <v>17</v>
      </c>
      <c r="B45" t="s">
        <v>12</v>
      </c>
      <c r="C45" s="1">
        <v>39958.799710879626</v>
      </c>
      <c r="D45" s="1">
        <v>39958.801793368053</v>
      </c>
      <c r="E45">
        <v>179926</v>
      </c>
      <c r="F45">
        <v>10</v>
      </c>
      <c r="G45" t="s">
        <v>11</v>
      </c>
      <c r="H45">
        <v>2</v>
      </c>
      <c r="I45">
        <v>10</v>
      </c>
      <c r="J45">
        <v>800000</v>
      </c>
      <c r="K45" s="5">
        <f>Tabell_TSQL06_Performance_Performance_AnchorVs3NF_Results[[#This Row],[duration]]/86400/1000</f>
        <v>2.0824768518518518E-3</v>
      </c>
      <c r="L45" s="6">
        <f>Tabell_TSQL06_Performance_Performance_AnchorVs3NF_Results[[#This Row],[duration]]/1000/Tabell_TSQL06_Performance_Performance_AnchorVs3NF_Results[[#This Row],[queries]]</f>
        <v>17.992599999999999</v>
      </c>
    </row>
    <row r="46" spans="1:12">
      <c r="A46">
        <v>22</v>
      </c>
      <c r="B46" t="s">
        <v>12</v>
      </c>
      <c r="C46" s="1">
        <v>39958.830769907407</v>
      </c>
      <c r="D46" s="1">
        <v>39958.833642476849</v>
      </c>
      <c r="E46">
        <v>248190</v>
      </c>
      <c r="F46">
        <v>10</v>
      </c>
      <c r="G46" t="s">
        <v>11</v>
      </c>
      <c r="H46">
        <v>2</v>
      </c>
      <c r="I46">
        <v>10</v>
      </c>
      <c r="J46">
        <v>1000000</v>
      </c>
      <c r="K46" s="5">
        <f>Tabell_TSQL06_Performance_Performance_AnchorVs3NF_Results[[#This Row],[duration]]/86400/1000</f>
        <v>2.8725694444444441E-3</v>
      </c>
      <c r="L46" s="6">
        <f>Tabell_TSQL06_Performance_Performance_AnchorVs3NF_Results[[#This Row],[duration]]/1000/Tabell_TSQL06_Performance_Performance_AnchorVs3NF_Results[[#This Row],[queries]]</f>
        <v>24.818999999999999</v>
      </c>
    </row>
    <row r="47" spans="1:12">
      <c r="A47">
        <v>1</v>
      </c>
      <c r="B47" t="s">
        <v>10</v>
      </c>
      <c r="C47" s="1">
        <v>39958.739605787036</v>
      </c>
      <c r="D47" s="1">
        <v>39958.74500289352</v>
      </c>
      <c r="E47">
        <v>466310</v>
      </c>
      <c r="F47">
        <v>0</v>
      </c>
      <c r="G47" t="s">
        <v>11</v>
      </c>
      <c r="H47">
        <v>2</v>
      </c>
      <c r="I47">
        <v>10</v>
      </c>
      <c r="J47">
        <v>200000</v>
      </c>
      <c r="K47" s="5">
        <f>Tabell_TSQL06_Performance_Performance_AnchorVs3NF_Results[[#This Row],[duration]]/86400/1000</f>
        <v>5.397106481481481E-3</v>
      </c>
    </row>
    <row r="48" spans="1:12">
      <c r="A48">
        <v>6</v>
      </c>
      <c r="B48" t="s">
        <v>10</v>
      </c>
      <c r="C48" s="1">
        <v>39958.747127581017</v>
      </c>
      <c r="D48" s="1">
        <v>39958.756534293978</v>
      </c>
      <c r="E48">
        <v>812740</v>
      </c>
      <c r="F48">
        <v>0</v>
      </c>
      <c r="G48" t="s">
        <v>11</v>
      </c>
      <c r="H48">
        <v>2</v>
      </c>
      <c r="I48">
        <v>10</v>
      </c>
      <c r="J48">
        <v>400000</v>
      </c>
      <c r="K48" s="5">
        <f>Tabell_TSQL06_Performance_Performance_AnchorVs3NF_Results[[#This Row],[duration]]/86400/1000</f>
        <v>9.4067129629629639E-3</v>
      </c>
    </row>
    <row r="49" spans="1:12">
      <c r="A49">
        <v>11</v>
      </c>
      <c r="B49" t="s">
        <v>10</v>
      </c>
      <c r="C49" s="1">
        <v>39958.760740277779</v>
      </c>
      <c r="D49" s="1">
        <v>39958.774359953706</v>
      </c>
      <c r="E49">
        <v>1176740</v>
      </c>
      <c r="F49">
        <v>0</v>
      </c>
      <c r="G49" t="s">
        <v>11</v>
      </c>
      <c r="H49">
        <v>2</v>
      </c>
      <c r="I49">
        <v>10</v>
      </c>
      <c r="J49">
        <v>600000</v>
      </c>
      <c r="K49" s="5">
        <f>Tabell_TSQL06_Performance_Performance_AnchorVs3NF_Results[[#This Row],[duration]]/86400/1000</f>
        <v>1.3619675925925926E-2</v>
      </c>
    </row>
    <row r="50" spans="1:12">
      <c r="A50">
        <v>16</v>
      </c>
      <c r="B50" t="s">
        <v>10</v>
      </c>
      <c r="C50" s="1">
        <v>39958.781359062501</v>
      </c>
      <c r="D50" s="1">
        <v>39958.799638576391</v>
      </c>
      <c r="E50">
        <v>1579350</v>
      </c>
      <c r="F50">
        <v>0</v>
      </c>
      <c r="G50" t="s">
        <v>11</v>
      </c>
      <c r="H50">
        <v>2</v>
      </c>
      <c r="I50">
        <v>10</v>
      </c>
      <c r="J50">
        <v>800000</v>
      </c>
      <c r="K50" s="5">
        <f>Tabell_TSQL06_Performance_Performance_AnchorVs3NF_Results[[#This Row],[duration]]/86400/1000</f>
        <v>1.827951388888889E-2</v>
      </c>
    </row>
    <row r="51" spans="1:12">
      <c r="A51">
        <v>21</v>
      </c>
      <c r="B51" t="s">
        <v>10</v>
      </c>
      <c r="C51" s="1">
        <v>39958.807867824071</v>
      </c>
      <c r="D51" s="1">
        <v>39958.83068885417</v>
      </c>
      <c r="E51">
        <v>1971736</v>
      </c>
      <c r="F51">
        <v>0</v>
      </c>
      <c r="G51" t="s">
        <v>11</v>
      </c>
      <c r="H51">
        <v>2</v>
      </c>
      <c r="I51">
        <v>10</v>
      </c>
      <c r="J51">
        <v>1000000</v>
      </c>
      <c r="K51" s="5">
        <f>Tabell_TSQL06_Performance_Performance_AnchorVs3NF_Results[[#This Row],[duration]]/86400/1000</f>
        <v>2.2821018518518518E-2</v>
      </c>
    </row>
    <row r="52" spans="1:12">
      <c r="A52" s="2"/>
      <c r="B52" s="2"/>
      <c r="C52" s="3"/>
      <c r="D52" s="3"/>
      <c r="E52" s="2">
        <f>SUBTOTAL(109,[duration])</f>
        <v>13119067</v>
      </c>
      <c r="F52" s="2"/>
      <c r="G52" s="2"/>
      <c r="H52" s="2"/>
      <c r="I52" s="2"/>
      <c r="J52" s="2"/>
      <c r="K52" s="4">
        <f>SUBTOTAL(109,[Tidsåtgång])</f>
        <v>0.15184105324074071</v>
      </c>
      <c r="L52" s="7">
        <f>SUBTOTAL(101,[Medelfrågetid])</f>
        <v>8.3835325000000012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L52"/>
  <sheetViews>
    <sheetView topLeftCell="A16" workbookViewId="0">
      <selection activeCell="A2" sqref="A2:J51"/>
    </sheetView>
  </sheetViews>
  <sheetFormatPr defaultRowHeight="15"/>
  <cols>
    <col min="1" max="1" width="5" bestFit="1" customWidth="1"/>
    <col min="2" max="2" width="30" bestFit="1" customWidth="1"/>
    <col min="3" max="4" width="15.5703125" bestFit="1" customWidth="1"/>
    <col min="5" max="5" width="10.85546875" bestFit="1" customWidth="1"/>
    <col min="6" max="6" width="10" bestFit="1" customWidth="1"/>
    <col min="7" max="7" width="24.85546875" bestFit="1" customWidth="1"/>
    <col min="8" max="8" width="10.140625" bestFit="1" customWidth="1"/>
    <col min="9" max="9" width="12" bestFit="1" customWidth="1"/>
    <col min="10" max="10" width="8" bestFit="1" customWidth="1"/>
    <col min="11" max="11" width="12.7109375" style="5" bestFit="1" customWidth="1"/>
    <col min="12" max="12" width="16.28515625" style="6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5" t="s">
        <v>17</v>
      </c>
      <c r="L1" s="6" t="s">
        <v>18</v>
      </c>
    </row>
    <row r="2" spans="1:12">
      <c r="A2">
        <v>30</v>
      </c>
      <c r="B2" t="s">
        <v>15</v>
      </c>
      <c r="C2" s="1">
        <v>39975.88642091435</v>
      </c>
      <c r="D2" s="1">
        <v>39975.886596145836</v>
      </c>
      <c r="E2">
        <v>15140</v>
      </c>
      <c r="F2">
        <v>10</v>
      </c>
      <c r="G2" t="s">
        <v>16</v>
      </c>
      <c r="H2">
        <v>2</v>
      </c>
      <c r="I2">
        <v>10</v>
      </c>
      <c r="J2">
        <v>100000</v>
      </c>
      <c r="K2" s="5">
        <f>Tabell_SQL05_Performance_Performance_AnchorVs3NF_Results[[#This Row],[duration]]/86400/1000</f>
        <v>1.7523148148148148E-4</v>
      </c>
      <c r="L2" s="6">
        <f>Tabell_SQL05_Performance_Performance_AnchorVs3NF_Results[[#This Row],[duration]]/1000/Tabell_SQL05_Performance_Performance_AnchorVs3NF_Results[[#This Row],[queries]]</f>
        <v>1.514</v>
      </c>
    </row>
    <row r="3" spans="1:12">
      <c r="A3">
        <v>35</v>
      </c>
      <c r="B3" t="s">
        <v>15</v>
      </c>
      <c r="C3" s="1">
        <v>39975.892475844907</v>
      </c>
      <c r="D3" s="1">
        <v>39975.892662847225</v>
      </c>
      <c r="E3">
        <v>16156</v>
      </c>
      <c r="F3">
        <v>10</v>
      </c>
      <c r="G3" t="s">
        <v>16</v>
      </c>
      <c r="H3">
        <v>2</v>
      </c>
      <c r="I3">
        <v>20</v>
      </c>
      <c r="J3">
        <v>100000</v>
      </c>
      <c r="K3" s="5">
        <f>Tabell_SQL05_Performance_Performance_AnchorVs3NF_Results[[#This Row],[duration]]/86400/1000</f>
        <v>1.8699074074074074E-4</v>
      </c>
      <c r="L3" s="6">
        <f>Tabell_SQL05_Performance_Performance_AnchorVs3NF_Results[[#This Row],[duration]]/1000/Tabell_SQL05_Performance_Performance_AnchorVs3NF_Results[[#This Row],[queries]]</f>
        <v>1.6155999999999999</v>
      </c>
    </row>
    <row r="4" spans="1:12">
      <c r="A4">
        <v>40</v>
      </c>
      <c r="B4" t="s">
        <v>15</v>
      </c>
      <c r="C4" s="1">
        <v>39975.90093822917</v>
      </c>
      <c r="D4" s="1">
        <v>39975.901140243055</v>
      </c>
      <c r="E4">
        <v>17453</v>
      </c>
      <c r="F4">
        <v>10</v>
      </c>
      <c r="G4" t="s">
        <v>16</v>
      </c>
      <c r="H4">
        <v>2</v>
      </c>
      <c r="I4">
        <v>30</v>
      </c>
      <c r="J4">
        <v>100000</v>
      </c>
      <c r="K4" s="5">
        <f>Tabell_SQL05_Performance_Performance_AnchorVs3NF_Results[[#This Row],[duration]]/86400/1000</f>
        <v>2.0200231481481482E-4</v>
      </c>
      <c r="L4" s="6">
        <f>Tabell_SQL05_Performance_Performance_AnchorVs3NF_Results[[#This Row],[duration]]/1000/Tabell_SQL05_Performance_Performance_AnchorVs3NF_Results[[#This Row],[queries]]</f>
        <v>1.7452999999999999</v>
      </c>
    </row>
    <row r="5" spans="1:12">
      <c r="A5">
        <v>45</v>
      </c>
      <c r="B5" t="s">
        <v>15</v>
      </c>
      <c r="C5" s="1">
        <v>39975.911876041668</v>
      </c>
      <c r="D5" s="1">
        <v>39975.912095254629</v>
      </c>
      <c r="E5">
        <v>18940</v>
      </c>
      <c r="F5">
        <v>10</v>
      </c>
      <c r="G5" t="s">
        <v>16</v>
      </c>
      <c r="H5">
        <v>2</v>
      </c>
      <c r="I5">
        <v>40</v>
      </c>
      <c r="J5">
        <v>100000</v>
      </c>
      <c r="K5" s="5">
        <f>Tabell_SQL05_Performance_Performance_AnchorVs3NF_Results[[#This Row],[duration]]/86400/1000</f>
        <v>2.1921296296296296E-4</v>
      </c>
      <c r="L5" s="6">
        <f>Tabell_SQL05_Performance_Performance_AnchorVs3NF_Results[[#This Row],[duration]]/1000/Tabell_SQL05_Performance_Performance_AnchorVs3NF_Results[[#This Row],[queries]]</f>
        <v>1.8940000000000001</v>
      </c>
    </row>
    <row r="6" spans="1:12">
      <c r="A6">
        <v>50</v>
      </c>
      <c r="B6" t="s">
        <v>15</v>
      </c>
      <c r="C6" s="1">
        <v>39975.931444247683</v>
      </c>
      <c r="D6" s="1">
        <v>39975.931715891202</v>
      </c>
      <c r="E6">
        <v>23470</v>
      </c>
      <c r="F6">
        <v>10</v>
      </c>
      <c r="G6" t="s">
        <v>16</v>
      </c>
      <c r="H6">
        <v>2</v>
      </c>
      <c r="I6">
        <v>50</v>
      </c>
      <c r="J6">
        <v>100000</v>
      </c>
      <c r="K6" s="5">
        <f>Tabell_SQL05_Performance_Performance_AnchorVs3NF_Results[[#This Row],[duration]]/86400/1000</f>
        <v>2.7164351851851856E-4</v>
      </c>
      <c r="L6" s="6">
        <f>Tabell_SQL05_Performance_Performance_AnchorVs3NF_Results[[#This Row],[duration]]/1000/Tabell_SQL05_Performance_Performance_AnchorVs3NF_Results[[#This Row],[queries]]</f>
        <v>2.347</v>
      </c>
    </row>
    <row r="7" spans="1:12">
      <c r="A7">
        <v>28</v>
      </c>
      <c r="B7" t="s">
        <v>13</v>
      </c>
      <c r="C7" s="1">
        <v>39975.885756284719</v>
      </c>
      <c r="D7" s="1">
        <v>39975.885905127318</v>
      </c>
      <c r="E7">
        <v>12860</v>
      </c>
      <c r="F7">
        <v>10</v>
      </c>
      <c r="G7" t="s">
        <v>16</v>
      </c>
      <c r="H7">
        <v>2</v>
      </c>
      <c r="I7">
        <v>10</v>
      </c>
      <c r="J7">
        <v>100000</v>
      </c>
      <c r="K7" s="5">
        <f>Tabell_SQL05_Performance_Performance_AnchorVs3NF_Results[[#This Row],[duration]]/86400/1000</f>
        <v>1.4884259259259259E-4</v>
      </c>
      <c r="L7" s="6">
        <f>Tabell_SQL05_Performance_Performance_AnchorVs3NF_Results[[#This Row],[duration]]/1000/Tabell_SQL05_Performance_Performance_AnchorVs3NF_Results[[#This Row],[queries]]</f>
        <v>1.286</v>
      </c>
    </row>
    <row r="8" spans="1:12">
      <c r="A8">
        <v>33</v>
      </c>
      <c r="B8" t="s">
        <v>13</v>
      </c>
      <c r="C8" s="1">
        <v>39975.89179386574</v>
      </c>
      <c r="D8" s="1">
        <v>39975.89195917824</v>
      </c>
      <c r="E8">
        <v>14283</v>
      </c>
      <c r="F8">
        <v>10</v>
      </c>
      <c r="G8" t="s">
        <v>16</v>
      </c>
      <c r="H8">
        <v>2</v>
      </c>
      <c r="I8">
        <v>20</v>
      </c>
      <c r="J8">
        <v>100000</v>
      </c>
      <c r="K8" s="5">
        <f>Tabell_SQL05_Performance_Performance_AnchorVs3NF_Results[[#This Row],[duration]]/86400/1000</f>
        <v>1.6531250000000001E-4</v>
      </c>
      <c r="L8" s="6">
        <f>Tabell_SQL05_Performance_Performance_AnchorVs3NF_Results[[#This Row],[duration]]/1000/Tabell_SQL05_Performance_Performance_AnchorVs3NF_Results[[#This Row],[queries]]</f>
        <v>1.4282999999999999</v>
      </c>
    </row>
    <row r="9" spans="1:12">
      <c r="A9">
        <v>38</v>
      </c>
      <c r="B9" t="s">
        <v>13</v>
      </c>
      <c r="C9" s="1">
        <v>39975.900242326388</v>
      </c>
      <c r="D9" s="1">
        <v>39975.900421377315</v>
      </c>
      <c r="E9">
        <v>15470</v>
      </c>
      <c r="F9">
        <v>10</v>
      </c>
      <c r="G9" t="s">
        <v>16</v>
      </c>
      <c r="H9">
        <v>2</v>
      </c>
      <c r="I9">
        <v>30</v>
      </c>
      <c r="J9">
        <v>100000</v>
      </c>
      <c r="K9" s="5">
        <f>Tabell_SQL05_Performance_Performance_AnchorVs3NF_Results[[#This Row],[duration]]/86400/1000</f>
        <v>1.7905092592592593E-4</v>
      </c>
      <c r="L9" s="6">
        <f>Tabell_SQL05_Performance_Performance_AnchorVs3NF_Results[[#This Row],[duration]]/1000/Tabell_SQL05_Performance_Performance_AnchorVs3NF_Results[[#This Row],[queries]]</f>
        <v>1.5470000000000002</v>
      </c>
    </row>
    <row r="10" spans="1:12">
      <c r="A10">
        <v>43</v>
      </c>
      <c r="B10" t="s">
        <v>13</v>
      </c>
      <c r="C10" s="1">
        <v>39975.911157523151</v>
      </c>
      <c r="D10" s="1">
        <v>39975.911350150462</v>
      </c>
      <c r="E10">
        <v>16643</v>
      </c>
      <c r="F10">
        <v>10</v>
      </c>
      <c r="G10" t="s">
        <v>16</v>
      </c>
      <c r="H10">
        <v>2</v>
      </c>
      <c r="I10">
        <v>40</v>
      </c>
      <c r="J10">
        <v>100000</v>
      </c>
      <c r="K10" s="5">
        <f>Tabell_SQL05_Performance_Performance_AnchorVs3NF_Results[[#This Row],[duration]]/86400/1000</f>
        <v>1.9262731481481483E-4</v>
      </c>
      <c r="L10" s="6">
        <f>Tabell_SQL05_Performance_Performance_AnchorVs3NF_Results[[#This Row],[duration]]/1000/Tabell_SQL05_Performance_Performance_AnchorVs3NF_Results[[#This Row],[queries]]</f>
        <v>1.6643000000000001</v>
      </c>
    </row>
    <row r="11" spans="1:12">
      <c r="A11">
        <v>48</v>
      </c>
      <c r="B11" t="s">
        <v>13</v>
      </c>
      <c r="C11" s="1">
        <v>39975.930045057874</v>
      </c>
      <c r="D11" s="1">
        <v>39975.930290625001</v>
      </c>
      <c r="E11">
        <v>21216</v>
      </c>
      <c r="F11">
        <v>10</v>
      </c>
      <c r="G11" t="s">
        <v>16</v>
      </c>
      <c r="H11">
        <v>2</v>
      </c>
      <c r="I11">
        <v>50</v>
      </c>
      <c r="J11">
        <v>100000</v>
      </c>
      <c r="K11" s="5">
        <f>Tabell_SQL05_Performance_Performance_AnchorVs3NF_Results[[#This Row],[duration]]/86400/1000</f>
        <v>2.4555555555555556E-4</v>
      </c>
      <c r="L11" s="6">
        <f>Tabell_SQL05_Performance_Performance_AnchorVs3NF_Results[[#This Row],[duration]]/1000/Tabell_SQL05_Performance_Performance_AnchorVs3NF_Results[[#This Row],[queries]]</f>
        <v>2.1215999999999999</v>
      </c>
    </row>
    <row r="12" spans="1:12">
      <c r="A12">
        <v>29</v>
      </c>
      <c r="B12" t="s">
        <v>14</v>
      </c>
      <c r="C12" s="1">
        <v>39975.885905324074</v>
      </c>
      <c r="D12" s="1">
        <v>39975.886412037034</v>
      </c>
      <c r="E12">
        <v>43780</v>
      </c>
      <c r="F12">
        <v>10</v>
      </c>
      <c r="G12" t="s">
        <v>16</v>
      </c>
      <c r="H12">
        <v>2</v>
      </c>
      <c r="I12">
        <v>10</v>
      </c>
      <c r="J12">
        <v>100000</v>
      </c>
      <c r="K12" s="5">
        <f>Tabell_SQL05_Performance_Performance_AnchorVs3NF_Results[[#This Row],[duration]]/86400/1000</f>
        <v>5.0671296296296293E-4</v>
      </c>
      <c r="L12" s="6">
        <f>Tabell_SQL05_Performance_Performance_AnchorVs3NF_Results[[#This Row],[duration]]/1000/Tabell_SQL05_Performance_Performance_AnchorVs3NF_Results[[#This Row],[queries]]</f>
        <v>4.3780000000000001</v>
      </c>
    </row>
    <row r="13" spans="1:12">
      <c r="A13">
        <v>34</v>
      </c>
      <c r="B13" t="s">
        <v>14</v>
      </c>
      <c r="C13" s="1">
        <v>39975.89195917824</v>
      </c>
      <c r="D13" s="1">
        <v>39975.892467013888</v>
      </c>
      <c r="E13">
        <v>43876</v>
      </c>
      <c r="F13">
        <v>10</v>
      </c>
      <c r="G13" t="s">
        <v>16</v>
      </c>
      <c r="H13">
        <v>2</v>
      </c>
      <c r="I13">
        <v>20</v>
      </c>
      <c r="J13">
        <v>100000</v>
      </c>
      <c r="K13" s="5">
        <f>Tabell_SQL05_Performance_Performance_AnchorVs3NF_Results[[#This Row],[duration]]/86400/1000</f>
        <v>5.0782407407407406E-4</v>
      </c>
      <c r="L13" s="6">
        <f>Tabell_SQL05_Performance_Performance_AnchorVs3NF_Results[[#This Row],[duration]]/1000/Tabell_SQL05_Performance_Performance_AnchorVs3NF_Results[[#This Row],[queries]]</f>
        <v>4.3875999999999999</v>
      </c>
    </row>
    <row r="14" spans="1:12">
      <c r="A14">
        <v>39</v>
      </c>
      <c r="B14" t="s">
        <v>14</v>
      </c>
      <c r="C14" s="1">
        <v>39975.900421527775</v>
      </c>
      <c r="D14" s="1">
        <v>39975.900929201387</v>
      </c>
      <c r="E14">
        <v>43863</v>
      </c>
      <c r="F14">
        <v>10</v>
      </c>
      <c r="G14" t="s">
        <v>16</v>
      </c>
      <c r="H14">
        <v>2</v>
      </c>
      <c r="I14">
        <v>30</v>
      </c>
      <c r="J14">
        <v>100000</v>
      </c>
      <c r="K14" s="5">
        <f>Tabell_SQL05_Performance_Performance_AnchorVs3NF_Results[[#This Row],[duration]]/86400/1000</f>
        <v>5.0767361111111109E-4</v>
      </c>
      <c r="L14" s="6">
        <f>Tabell_SQL05_Performance_Performance_AnchorVs3NF_Results[[#This Row],[duration]]/1000/Tabell_SQL05_Performance_Performance_AnchorVs3NF_Results[[#This Row],[queries]]</f>
        <v>4.3863000000000003</v>
      </c>
    </row>
    <row r="15" spans="1:12">
      <c r="A15">
        <v>44</v>
      </c>
      <c r="B15" t="s">
        <v>14</v>
      </c>
      <c r="C15" s="1">
        <v>39975.911350347225</v>
      </c>
      <c r="D15" s="1">
        <v>39975.911867013892</v>
      </c>
      <c r="E15">
        <v>44640</v>
      </c>
      <c r="F15">
        <v>10</v>
      </c>
      <c r="G15" t="s">
        <v>16</v>
      </c>
      <c r="H15">
        <v>2</v>
      </c>
      <c r="I15">
        <v>40</v>
      </c>
      <c r="J15">
        <v>100000</v>
      </c>
      <c r="K15" s="5">
        <f>Tabell_SQL05_Performance_Performance_AnchorVs3NF_Results[[#This Row],[duration]]/86400/1000</f>
        <v>5.1666666666666668E-4</v>
      </c>
      <c r="L15" s="6">
        <f>Tabell_SQL05_Performance_Performance_AnchorVs3NF_Results[[#This Row],[duration]]/1000/Tabell_SQL05_Performance_Performance_AnchorVs3NF_Results[[#This Row],[queries]]</f>
        <v>4.4640000000000004</v>
      </c>
    </row>
    <row r="16" spans="1:12">
      <c r="A16">
        <v>49</v>
      </c>
      <c r="B16" t="s">
        <v>14</v>
      </c>
      <c r="C16" s="1">
        <v>39975.930290821758</v>
      </c>
      <c r="D16" s="1">
        <v>39975.931389814818</v>
      </c>
      <c r="E16">
        <v>94953</v>
      </c>
      <c r="F16">
        <v>10</v>
      </c>
      <c r="G16" t="s">
        <v>16</v>
      </c>
      <c r="H16">
        <v>2</v>
      </c>
      <c r="I16">
        <v>50</v>
      </c>
      <c r="J16">
        <v>100000</v>
      </c>
      <c r="K16" s="5">
        <f>Tabell_SQL05_Performance_Performance_AnchorVs3NF_Results[[#This Row],[duration]]/86400/1000</f>
        <v>1.0989930555555555E-3</v>
      </c>
      <c r="L16" s="6">
        <f>Tabell_SQL05_Performance_Performance_AnchorVs3NF_Results[[#This Row],[duration]]/1000/Tabell_SQL05_Performance_Performance_AnchorVs3NF_Results[[#This Row],[queries]]</f>
        <v>9.4953000000000003</v>
      </c>
    </row>
    <row r="17" spans="1:12">
      <c r="A17">
        <v>27</v>
      </c>
      <c r="B17" t="s">
        <v>12</v>
      </c>
      <c r="C17" s="1">
        <v>39975.885491898145</v>
      </c>
      <c r="D17" s="1">
        <v>39975.885756284719</v>
      </c>
      <c r="E17">
        <v>22843</v>
      </c>
      <c r="F17">
        <v>10</v>
      </c>
      <c r="G17" t="s">
        <v>16</v>
      </c>
      <c r="H17">
        <v>2</v>
      </c>
      <c r="I17">
        <v>10</v>
      </c>
      <c r="J17">
        <v>100000</v>
      </c>
      <c r="K17" s="5">
        <f>Tabell_SQL05_Performance_Performance_AnchorVs3NF_Results[[#This Row],[duration]]/86400/1000</f>
        <v>2.6438657407407406E-4</v>
      </c>
      <c r="L17" s="6">
        <f>Tabell_SQL05_Performance_Performance_AnchorVs3NF_Results[[#This Row],[duration]]/1000/Tabell_SQL05_Performance_Performance_AnchorVs3NF_Results[[#This Row],[queries]]</f>
        <v>2.2843</v>
      </c>
    </row>
    <row r="18" spans="1:12">
      <c r="A18">
        <v>32</v>
      </c>
      <c r="B18" t="s">
        <v>12</v>
      </c>
      <c r="C18" s="1">
        <v>39975.891496377313</v>
      </c>
      <c r="D18" s="1">
        <v>39975.89179386574</v>
      </c>
      <c r="E18">
        <v>25703</v>
      </c>
      <c r="F18">
        <v>10</v>
      </c>
      <c r="G18" t="s">
        <v>16</v>
      </c>
      <c r="H18">
        <v>2</v>
      </c>
      <c r="I18">
        <v>20</v>
      </c>
      <c r="J18">
        <v>100000</v>
      </c>
      <c r="K18" s="5">
        <f>Tabell_SQL05_Performance_Performance_AnchorVs3NF_Results[[#This Row],[duration]]/86400/1000</f>
        <v>2.9748842592592593E-4</v>
      </c>
      <c r="L18" s="6">
        <f>Tabell_SQL05_Performance_Performance_AnchorVs3NF_Results[[#This Row],[duration]]/1000/Tabell_SQL05_Performance_Performance_AnchorVs3NF_Results[[#This Row],[queries]]</f>
        <v>2.5703</v>
      </c>
    </row>
    <row r="19" spans="1:12">
      <c r="A19">
        <v>37</v>
      </c>
      <c r="B19" t="s">
        <v>12</v>
      </c>
      <c r="C19" s="1">
        <v>39975.899975925924</v>
      </c>
      <c r="D19" s="1">
        <v>39975.900242326388</v>
      </c>
      <c r="E19">
        <v>23016</v>
      </c>
      <c r="F19">
        <v>10</v>
      </c>
      <c r="G19" t="s">
        <v>16</v>
      </c>
      <c r="H19">
        <v>2</v>
      </c>
      <c r="I19">
        <v>30</v>
      </c>
      <c r="J19">
        <v>100000</v>
      </c>
      <c r="K19" s="5">
        <f>Tabell_SQL05_Performance_Performance_AnchorVs3NF_Results[[#This Row],[duration]]/86400/1000</f>
        <v>2.6638888888888887E-4</v>
      </c>
      <c r="L19" s="6">
        <f>Tabell_SQL05_Performance_Performance_AnchorVs3NF_Results[[#This Row],[duration]]/1000/Tabell_SQL05_Performance_Performance_AnchorVs3NF_Results[[#This Row],[queries]]</f>
        <v>2.3015999999999996</v>
      </c>
    </row>
    <row r="20" spans="1:12">
      <c r="A20">
        <v>42</v>
      </c>
      <c r="B20" t="s">
        <v>12</v>
      </c>
      <c r="C20" s="1">
        <v>39975.910884641205</v>
      </c>
      <c r="D20" s="1">
        <v>39975.911157523151</v>
      </c>
      <c r="E20">
        <v>23576</v>
      </c>
      <c r="F20">
        <v>10</v>
      </c>
      <c r="G20" t="s">
        <v>16</v>
      </c>
      <c r="H20">
        <v>2</v>
      </c>
      <c r="I20">
        <v>40</v>
      </c>
      <c r="J20">
        <v>100000</v>
      </c>
      <c r="K20" s="5">
        <f>Tabell_SQL05_Performance_Performance_AnchorVs3NF_Results[[#This Row],[duration]]/86400/1000</f>
        <v>2.7287037037037037E-4</v>
      </c>
      <c r="L20" s="6">
        <f>Tabell_SQL05_Performance_Performance_AnchorVs3NF_Results[[#This Row],[duration]]/1000/Tabell_SQL05_Performance_Performance_AnchorVs3NF_Results[[#This Row],[queries]]</f>
        <v>2.3576000000000001</v>
      </c>
    </row>
    <row r="21" spans="1:12">
      <c r="A21">
        <v>47</v>
      </c>
      <c r="B21" t="s">
        <v>12</v>
      </c>
      <c r="C21" s="1">
        <v>39975.929457835649</v>
      </c>
      <c r="D21" s="1">
        <v>39975.930044675923</v>
      </c>
      <c r="E21">
        <v>50703</v>
      </c>
      <c r="F21">
        <v>10</v>
      </c>
      <c r="G21" t="s">
        <v>16</v>
      </c>
      <c r="H21">
        <v>2</v>
      </c>
      <c r="I21">
        <v>50</v>
      </c>
      <c r="J21">
        <v>100000</v>
      </c>
      <c r="K21" s="5">
        <f>Tabell_SQL05_Performance_Performance_AnchorVs3NF_Results[[#This Row],[duration]]/86400/1000</f>
        <v>5.8684027777777782E-4</v>
      </c>
      <c r="L21" s="6">
        <f>Tabell_SQL05_Performance_Performance_AnchorVs3NF_Results[[#This Row],[duration]]/1000/Tabell_SQL05_Performance_Performance_AnchorVs3NF_Results[[#This Row],[queries]]</f>
        <v>5.0703000000000005</v>
      </c>
    </row>
    <row r="22" spans="1:12">
      <c r="A22">
        <v>26</v>
      </c>
      <c r="B22" t="s">
        <v>10</v>
      </c>
      <c r="C22" s="1">
        <v>39975.882924039353</v>
      </c>
      <c r="D22" s="1">
        <v>39975.885453738425</v>
      </c>
      <c r="E22">
        <v>218566</v>
      </c>
      <c r="F22">
        <v>0</v>
      </c>
      <c r="G22" t="s">
        <v>16</v>
      </c>
      <c r="H22">
        <v>2</v>
      </c>
      <c r="I22">
        <v>10</v>
      </c>
      <c r="J22">
        <v>100000</v>
      </c>
      <c r="K22" s="5">
        <f>Tabell_SQL05_Performance_Performance_AnchorVs3NF_Results[[#This Row],[duration]]/86400/1000</f>
        <v>2.529699074074074E-3</v>
      </c>
    </row>
    <row r="23" spans="1:12">
      <c r="A23">
        <v>31</v>
      </c>
      <c r="B23" t="s">
        <v>10</v>
      </c>
      <c r="C23" s="1">
        <v>39975.886596493059</v>
      </c>
      <c r="D23" s="1">
        <v>39975.89146979167</v>
      </c>
      <c r="E23">
        <v>421053</v>
      </c>
      <c r="F23">
        <v>0</v>
      </c>
      <c r="G23" t="s">
        <v>16</v>
      </c>
      <c r="H23">
        <v>2</v>
      </c>
      <c r="I23">
        <v>20</v>
      </c>
      <c r="J23">
        <v>100000</v>
      </c>
      <c r="K23" s="5">
        <f>Tabell_SQL05_Performance_Performance_AnchorVs3NF_Results[[#This Row],[duration]]/86400/1000</f>
        <v>4.8732986111111112E-3</v>
      </c>
    </row>
    <row r="24" spans="1:12">
      <c r="A24">
        <v>36</v>
      </c>
      <c r="B24" t="s">
        <v>10</v>
      </c>
      <c r="C24" s="1">
        <v>39975.892663194441</v>
      </c>
      <c r="D24" s="1">
        <v>39975.899952430555</v>
      </c>
      <c r="E24">
        <v>629790</v>
      </c>
      <c r="F24">
        <v>0</v>
      </c>
      <c r="G24" t="s">
        <v>16</v>
      </c>
      <c r="H24">
        <v>2</v>
      </c>
      <c r="I24">
        <v>30</v>
      </c>
      <c r="J24">
        <v>100000</v>
      </c>
      <c r="K24" s="5">
        <f>Tabell_SQL05_Performance_Performance_AnchorVs3NF_Results[[#This Row],[duration]]/86400/1000</f>
        <v>7.2892361111111109E-3</v>
      </c>
    </row>
    <row r="25" spans="1:12">
      <c r="A25">
        <v>41</v>
      </c>
      <c r="B25" t="s">
        <v>10</v>
      </c>
      <c r="C25" s="1">
        <v>39975.901140590278</v>
      </c>
      <c r="D25" s="1">
        <v>39975.910863506942</v>
      </c>
      <c r="E25">
        <v>840060</v>
      </c>
      <c r="F25">
        <v>0</v>
      </c>
      <c r="G25" t="s">
        <v>16</v>
      </c>
      <c r="H25">
        <v>2</v>
      </c>
      <c r="I25">
        <v>40</v>
      </c>
      <c r="J25">
        <v>100000</v>
      </c>
      <c r="K25" s="5">
        <f>Tabell_SQL05_Performance_Performance_AnchorVs3NF_Results[[#This Row],[duration]]/86400/1000</f>
        <v>9.7229166666666662E-3</v>
      </c>
    </row>
    <row r="26" spans="1:12">
      <c r="A26">
        <v>46</v>
      </c>
      <c r="B26" t="s">
        <v>10</v>
      </c>
      <c r="C26" s="1">
        <v>39975.912095601852</v>
      </c>
      <c r="D26" s="1">
        <v>39975.929419131942</v>
      </c>
      <c r="E26">
        <v>1496753</v>
      </c>
      <c r="F26">
        <v>0</v>
      </c>
      <c r="G26" t="s">
        <v>16</v>
      </c>
      <c r="H26">
        <v>2</v>
      </c>
      <c r="I26">
        <v>50</v>
      </c>
      <c r="J26">
        <v>100000</v>
      </c>
      <c r="K26" s="5">
        <f>Tabell_SQL05_Performance_Performance_AnchorVs3NF_Results[[#This Row],[duration]]/86400/1000</f>
        <v>1.732353009259259E-2</v>
      </c>
    </row>
    <row r="27" spans="1:12">
      <c r="A27">
        <v>5</v>
      </c>
      <c r="B27" t="s">
        <v>15</v>
      </c>
      <c r="C27" s="1">
        <v>39975.798597766203</v>
      </c>
      <c r="D27" s="1">
        <v>39975.798933414349</v>
      </c>
      <c r="E27">
        <v>29000</v>
      </c>
      <c r="F27">
        <v>10</v>
      </c>
      <c r="G27" t="s">
        <v>11</v>
      </c>
      <c r="H27">
        <v>2</v>
      </c>
      <c r="I27">
        <v>10</v>
      </c>
      <c r="J27">
        <v>200000</v>
      </c>
      <c r="K27" s="5">
        <f>Tabell_SQL05_Performance_Performance_AnchorVs3NF_Results[[#This Row],[duration]]/86400/1000</f>
        <v>3.3564814814814812E-4</v>
      </c>
      <c r="L27" s="6">
        <f>Tabell_SQL05_Performance_Performance_AnchorVs3NF_Results[[#This Row],[duration]]/1000/Tabell_SQL05_Performance_Performance_AnchorVs3NF_Results[[#This Row],[queries]]</f>
        <v>2.9</v>
      </c>
    </row>
    <row r="28" spans="1:12">
      <c r="A28">
        <v>10</v>
      </c>
      <c r="B28" t="s">
        <v>15</v>
      </c>
      <c r="C28" s="1">
        <v>39975.810837731478</v>
      </c>
      <c r="D28" s="1">
        <v>39975.811464004626</v>
      </c>
      <c r="E28">
        <v>54110</v>
      </c>
      <c r="F28">
        <v>10</v>
      </c>
      <c r="G28" t="s">
        <v>11</v>
      </c>
      <c r="H28">
        <v>2</v>
      </c>
      <c r="I28">
        <v>10</v>
      </c>
      <c r="J28">
        <v>400000</v>
      </c>
      <c r="K28" s="5">
        <f>Tabell_SQL05_Performance_Performance_AnchorVs3NF_Results[[#This Row],[duration]]/86400/1000</f>
        <v>6.2627314814814815E-4</v>
      </c>
      <c r="L28" s="6">
        <f>Tabell_SQL05_Performance_Performance_AnchorVs3NF_Results[[#This Row],[duration]]/1000/Tabell_SQL05_Performance_Performance_AnchorVs3NF_Results[[#This Row],[queries]]</f>
        <v>5.4109999999999996</v>
      </c>
    </row>
    <row r="29" spans="1:12">
      <c r="A29">
        <v>15</v>
      </c>
      <c r="B29" t="s">
        <v>15</v>
      </c>
      <c r="C29" s="1">
        <v>39975.828798263887</v>
      </c>
      <c r="D29" s="1">
        <v>39975.829714814812</v>
      </c>
      <c r="E29">
        <v>79190</v>
      </c>
      <c r="F29">
        <v>10</v>
      </c>
      <c r="G29" t="s">
        <v>11</v>
      </c>
      <c r="H29">
        <v>2</v>
      </c>
      <c r="I29">
        <v>10</v>
      </c>
      <c r="J29">
        <v>600000</v>
      </c>
      <c r="K29" s="5">
        <f>Tabell_SQL05_Performance_Performance_AnchorVs3NF_Results[[#This Row],[duration]]/86400/1000</f>
        <v>9.1655092592592591E-4</v>
      </c>
      <c r="L29" s="6">
        <f>Tabell_SQL05_Performance_Performance_AnchorVs3NF_Results[[#This Row],[duration]]/1000/Tabell_SQL05_Performance_Performance_AnchorVs3NF_Results[[#This Row],[queries]]</f>
        <v>7.9189999999999996</v>
      </c>
    </row>
    <row r="30" spans="1:12">
      <c r="A30">
        <v>20</v>
      </c>
      <c r="B30" t="s">
        <v>15</v>
      </c>
      <c r="C30" s="1">
        <v>39975.852124502315</v>
      </c>
      <c r="D30" s="1">
        <v>39975.853333993058</v>
      </c>
      <c r="E30">
        <v>104500</v>
      </c>
      <c r="F30">
        <v>10</v>
      </c>
      <c r="G30" t="s">
        <v>11</v>
      </c>
      <c r="H30">
        <v>2</v>
      </c>
      <c r="I30">
        <v>10</v>
      </c>
      <c r="J30">
        <v>800000</v>
      </c>
      <c r="K30" s="5">
        <f>Tabell_SQL05_Performance_Performance_AnchorVs3NF_Results[[#This Row],[duration]]/86400/1000</f>
        <v>1.2094907407407408E-3</v>
      </c>
      <c r="L30" s="6">
        <f>Tabell_SQL05_Performance_Performance_AnchorVs3NF_Results[[#This Row],[duration]]/1000/Tabell_SQL05_Performance_Performance_AnchorVs3NF_Results[[#This Row],[queries]]</f>
        <v>10.45</v>
      </c>
    </row>
    <row r="31" spans="1:12">
      <c r="A31">
        <v>25</v>
      </c>
      <c r="B31" t="s">
        <v>15</v>
      </c>
      <c r="C31" s="1">
        <v>39975.881385763889</v>
      </c>
      <c r="D31" s="1">
        <v>39975.882923495374</v>
      </c>
      <c r="E31">
        <v>132860</v>
      </c>
      <c r="F31">
        <v>10</v>
      </c>
      <c r="G31" t="s">
        <v>11</v>
      </c>
      <c r="H31">
        <v>2</v>
      </c>
      <c r="I31">
        <v>10</v>
      </c>
      <c r="J31">
        <v>1000000</v>
      </c>
      <c r="K31" s="5">
        <f>Tabell_SQL05_Performance_Performance_AnchorVs3NF_Results[[#This Row],[duration]]/86400/1000</f>
        <v>1.5377314814814815E-3</v>
      </c>
      <c r="L31" s="6">
        <f>Tabell_SQL05_Performance_Performance_AnchorVs3NF_Results[[#This Row],[duration]]/1000/Tabell_SQL05_Performance_Performance_AnchorVs3NF_Results[[#This Row],[queries]]</f>
        <v>13.286000000000001</v>
      </c>
    </row>
    <row r="32" spans="1:12">
      <c r="A32">
        <v>3</v>
      </c>
      <c r="B32" t="s">
        <v>13</v>
      </c>
      <c r="C32" s="1">
        <v>39975.797273032411</v>
      </c>
      <c r="D32" s="1">
        <v>39975.797560960651</v>
      </c>
      <c r="E32">
        <v>24876</v>
      </c>
      <c r="F32">
        <v>10</v>
      </c>
      <c r="G32" t="s">
        <v>11</v>
      </c>
      <c r="H32">
        <v>2</v>
      </c>
      <c r="I32">
        <v>10</v>
      </c>
      <c r="J32">
        <v>200000</v>
      </c>
      <c r="K32" s="5">
        <f>Tabell_SQL05_Performance_Performance_AnchorVs3NF_Results[[#This Row],[duration]]/86400/1000</f>
        <v>2.8791666666666668E-4</v>
      </c>
      <c r="L32" s="6">
        <f>Tabell_SQL05_Performance_Performance_AnchorVs3NF_Results[[#This Row],[duration]]/1000/Tabell_SQL05_Performance_Performance_AnchorVs3NF_Results[[#This Row],[queries]]</f>
        <v>2.4876</v>
      </c>
    </row>
    <row r="33" spans="1:12">
      <c r="A33">
        <v>8</v>
      </c>
      <c r="B33" t="s">
        <v>13</v>
      </c>
      <c r="C33" s="1">
        <v>39975.808208761577</v>
      </c>
      <c r="D33" s="1">
        <v>39975.808759178239</v>
      </c>
      <c r="E33">
        <v>47556</v>
      </c>
      <c r="F33">
        <v>10</v>
      </c>
      <c r="G33" t="s">
        <v>11</v>
      </c>
      <c r="H33">
        <v>2</v>
      </c>
      <c r="I33">
        <v>10</v>
      </c>
      <c r="J33">
        <v>400000</v>
      </c>
      <c r="K33" s="5">
        <f>Tabell_SQL05_Performance_Performance_AnchorVs3NF_Results[[#This Row],[duration]]/86400/1000</f>
        <v>5.5041666666666672E-4</v>
      </c>
      <c r="L33" s="6">
        <f>Tabell_SQL05_Performance_Performance_AnchorVs3NF_Results[[#This Row],[duration]]/1000/Tabell_SQL05_Performance_Performance_AnchorVs3NF_Results[[#This Row],[queries]]</f>
        <v>4.7555999999999994</v>
      </c>
    </row>
    <row r="34" spans="1:12">
      <c r="A34">
        <v>13</v>
      </c>
      <c r="B34" t="s">
        <v>13</v>
      </c>
      <c r="C34" s="1">
        <v>39975.824817129629</v>
      </c>
      <c r="D34" s="1">
        <v>39975.825641782409</v>
      </c>
      <c r="E34">
        <v>71250</v>
      </c>
      <c r="F34">
        <v>10</v>
      </c>
      <c r="G34" t="s">
        <v>11</v>
      </c>
      <c r="H34">
        <v>2</v>
      </c>
      <c r="I34">
        <v>10</v>
      </c>
      <c r="J34">
        <v>600000</v>
      </c>
      <c r="K34" s="5">
        <f>Tabell_SQL05_Performance_Performance_AnchorVs3NF_Results[[#This Row],[duration]]/86400/1000</f>
        <v>8.2465277777777778E-4</v>
      </c>
      <c r="L34" s="6">
        <f>Tabell_SQL05_Performance_Performance_AnchorVs3NF_Results[[#This Row],[duration]]/1000/Tabell_SQL05_Performance_Performance_AnchorVs3NF_Results[[#This Row],[queries]]</f>
        <v>7.125</v>
      </c>
    </row>
    <row r="35" spans="1:12">
      <c r="A35">
        <v>18</v>
      </c>
      <c r="B35" t="s">
        <v>13</v>
      </c>
      <c r="C35" s="1">
        <v>39975.846897835647</v>
      </c>
      <c r="D35" s="1">
        <v>39975.847964664354</v>
      </c>
      <c r="E35">
        <v>92173</v>
      </c>
      <c r="F35">
        <v>10</v>
      </c>
      <c r="G35" t="s">
        <v>11</v>
      </c>
      <c r="H35">
        <v>2</v>
      </c>
      <c r="I35">
        <v>10</v>
      </c>
      <c r="J35">
        <v>800000</v>
      </c>
      <c r="K35" s="5">
        <f>Tabell_SQL05_Performance_Performance_AnchorVs3NF_Results[[#This Row],[duration]]/86400/1000</f>
        <v>1.0668171296296296E-3</v>
      </c>
      <c r="L35" s="6">
        <f>Tabell_SQL05_Performance_Performance_AnchorVs3NF_Results[[#This Row],[duration]]/1000/Tabell_SQL05_Performance_Performance_AnchorVs3NF_Results[[#This Row],[queries]]</f>
        <v>9.2172999999999998</v>
      </c>
    </row>
    <row r="36" spans="1:12">
      <c r="A36">
        <v>23</v>
      </c>
      <c r="B36" t="s">
        <v>13</v>
      </c>
      <c r="C36" s="1">
        <v>39975.875117592594</v>
      </c>
      <c r="D36" s="1">
        <v>39975.876467627313</v>
      </c>
      <c r="E36">
        <v>116643</v>
      </c>
      <c r="F36">
        <v>10</v>
      </c>
      <c r="G36" t="s">
        <v>11</v>
      </c>
      <c r="H36">
        <v>2</v>
      </c>
      <c r="I36">
        <v>10</v>
      </c>
      <c r="J36">
        <v>1000000</v>
      </c>
      <c r="K36" s="5">
        <f>Tabell_SQL05_Performance_Performance_AnchorVs3NF_Results[[#This Row],[duration]]/86400/1000</f>
        <v>1.3500347222222223E-3</v>
      </c>
      <c r="L36" s="6">
        <f>Tabell_SQL05_Performance_Performance_AnchorVs3NF_Results[[#This Row],[duration]]/1000/Tabell_SQL05_Performance_Performance_AnchorVs3NF_Results[[#This Row],[queries]]</f>
        <v>11.664300000000001</v>
      </c>
    </row>
    <row r="37" spans="1:12">
      <c r="A37">
        <v>4</v>
      </c>
      <c r="B37" t="s">
        <v>14</v>
      </c>
      <c r="C37" s="1">
        <v>39975.797560960651</v>
      </c>
      <c r="D37" s="1">
        <v>39975.798588344907</v>
      </c>
      <c r="E37">
        <v>88766</v>
      </c>
      <c r="F37">
        <v>10</v>
      </c>
      <c r="G37" t="s">
        <v>11</v>
      </c>
      <c r="H37">
        <v>2</v>
      </c>
      <c r="I37">
        <v>10</v>
      </c>
      <c r="J37">
        <v>200000</v>
      </c>
      <c r="K37" s="5">
        <f>Tabell_SQL05_Performance_Performance_AnchorVs3NF_Results[[#This Row],[duration]]/86400/1000</f>
        <v>1.0273842592592594E-3</v>
      </c>
      <c r="L37" s="6">
        <f>Tabell_SQL05_Performance_Performance_AnchorVs3NF_Results[[#This Row],[duration]]/1000/Tabell_SQL05_Performance_Performance_AnchorVs3NF_Results[[#This Row],[queries]]</f>
        <v>8.8765999999999998</v>
      </c>
    </row>
    <row r="38" spans="1:12">
      <c r="A38">
        <v>9</v>
      </c>
      <c r="B38" t="s">
        <v>14</v>
      </c>
      <c r="C38" s="1">
        <v>39975.808759375002</v>
      </c>
      <c r="D38" s="1">
        <v>39975.810828159723</v>
      </c>
      <c r="E38">
        <v>178743</v>
      </c>
      <c r="F38">
        <v>10</v>
      </c>
      <c r="G38" t="s">
        <v>11</v>
      </c>
      <c r="H38">
        <v>2</v>
      </c>
      <c r="I38">
        <v>10</v>
      </c>
      <c r="J38">
        <v>400000</v>
      </c>
      <c r="K38" s="5">
        <f>Tabell_SQL05_Performance_Performance_AnchorVs3NF_Results[[#This Row],[duration]]/86400/1000</f>
        <v>2.0687847222222223E-3</v>
      </c>
      <c r="L38" s="6">
        <f>Tabell_SQL05_Performance_Performance_AnchorVs3NF_Results[[#This Row],[duration]]/1000/Tabell_SQL05_Performance_Performance_AnchorVs3NF_Results[[#This Row],[queries]]</f>
        <v>17.874299999999998</v>
      </c>
    </row>
    <row r="39" spans="1:12">
      <c r="A39">
        <v>14</v>
      </c>
      <c r="B39" t="s">
        <v>14</v>
      </c>
      <c r="C39" s="1">
        <v>39975.825641932868</v>
      </c>
      <c r="D39" s="1">
        <v>39975.828788692132</v>
      </c>
      <c r="E39">
        <v>271880</v>
      </c>
      <c r="F39">
        <v>10</v>
      </c>
      <c r="G39" t="s">
        <v>11</v>
      </c>
      <c r="H39">
        <v>2</v>
      </c>
      <c r="I39">
        <v>10</v>
      </c>
      <c r="J39">
        <v>600000</v>
      </c>
      <c r="K39" s="5">
        <f>Tabell_SQL05_Performance_Performance_AnchorVs3NF_Results[[#This Row],[duration]]/86400/1000</f>
        <v>3.1467592592592593E-3</v>
      </c>
      <c r="L39" s="6">
        <f>Tabell_SQL05_Performance_Performance_AnchorVs3NF_Results[[#This Row],[duration]]/1000/Tabell_SQL05_Performance_Performance_AnchorVs3NF_Results[[#This Row],[queries]]</f>
        <v>27.187999999999999</v>
      </c>
    </row>
    <row r="40" spans="1:12">
      <c r="A40">
        <v>19</v>
      </c>
      <c r="B40" t="s">
        <v>14</v>
      </c>
      <c r="C40" s="1">
        <v>39975.847964814813</v>
      </c>
      <c r="D40" s="1">
        <v>39975.852115081019</v>
      </c>
      <c r="E40">
        <v>358583</v>
      </c>
      <c r="F40">
        <v>10</v>
      </c>
      <c r="G40" t="s">
        <v>11</v>
      </c>
      <c r="H40">
        <v>2</v>
      </c>
      <c r="I40">
        <v>10</v>
      </c>
      <c r="J40">
        <v>800000</v>
      </c>
      <c r="K40" s="5">
        <f>Tabell_SQL05_Performance_Performance_AnchorVs3NF_Results[[#This Row],[duration]]/86400/1000</f>
        <v>4.1502662037037038E-3</v>
      </c>
      <c r="L40" s="6">
        <f>Tabell_SQL05_Performance_Performance_AnchorVs3NF_Results[[#This Row],[duration]]/1000/Tabell_SQL05_Performance_Performance_AnchorVs3NF_Results[[#This Row],[queries]]</f>
        <v>35.8583</v>
      </c>
    </row>
    <row r="41" spans="1:12">
      <c r="A41">
        <v>24</v>
      </c>
      <c r="B41" t="s">
        <v>14</v>
      </c>
      <c r="C41" s="1">
        <v>39975.876467824077</v>
      </c>
      <c r="D41" s="1">
        <v>39975.881376354169</v>
      </c>
      <c r="E41">
        <v>424096</v>
      </c>
      <c r="F41">
        <v>10</v>
      </c>
      <c r="G41" t="s">
        <v>11</v>
      </c>
      <c r="H41">
        <v>2</v>
      </c>
      <c r="I41">
        <v>10</v>
      </c>
      <c r="J41">
        <v>1000000</v>
      </c>
      <c r="K41" s="5">
        <f>Tabell_SQL05_Performance_Performance_AnchorVs3NF_Results[[#This Row],[duration]]/86400/1000</f>
        <v>4.9085185185185187E-3</v>
      </c>
      <c r="L41" s="6">
        <f>Tabell_SQL05_Performance_Performance_AnchorVs3NF_Results[[#This Row],[duration]]/1000/Tabell_SQL05_Performance_Performance_AnchorVs3NF_Results[[#This Row],[queries]]</f>
        <v>42.409599999999998</v>
      </c>
    </row>
    <row r="42" spans="1:12">
      <c r="A42">
        <v>2</v>
      </c>
      <c r="B42" t="s">
        <v>12</v>
      </c>
      <c r="C42" s="1">
        <v>39975.796759988429</v>
      </c>
      <c r="D42" s="1">
        <v>39975.797272881944</v>
      </c>
      <c r="E42">
        <v>44313</v>
      </c>
      <c r="F42">
        <v>10</v>
      </c>
      <c r="G42" t="s">
        <v>11</v>
      </c>
      <c r="H42">
        <v>2</v>
      </c>
      <c r="I42">
        <v>10</v>
      </c>
      <c r="J42">
        <v>200000</v>
      </c>
      <c r="K42" s="5">
        <f>Tabell_SQL05_Performance_Performance_AnchorVs3NF_Results[[#This Row],[duration]]/86400/1000</f>
        <v>5.128819444444445E-4</v>
      </c>
      <c r="L42" s="6">
        <f>Tabell_SQL05_Performance_Performance_AnchorVs3NF_Results[[#This Row],[duration]]/1000/Tabell_SQL05_Performance_Performance_AnchorVs3NF_Results[[#This Row],[queries]]</f>
        <v>4.4313000000000002</v>
      </c>
    </row>
    <row r="43" spans="1:12">
      <c r="A43">
        <v>7</v>
      </c>
      <c r="B43" t="s">
        <v>12</v>
      </c>
      <c r="C43" s="1">
        <v>39975.807177118055</v>
      </c>
      <c r="D43" s="1">
        <v>39975.808208564813</v>
      </c>
      <c r="E43">
        <v>89116</v>
      </c>
      <c r="F43">
        <v>10</v>
      </c>
      <c r="G43" t="s">
        <v>11</v>
      </c>
      <c r="H43">
        <v>2</v>
      </c>
      <c r="I43">
        <v>10</v>
      </c>
      <c r="J43">
        <v>400000</v>
      </c>
      <c r="K43" s="5">
        <f>Tabell_SQL05_Performance_Performance_AnchorVs3NF_Results[[#This Row],[duration]]/86400/1000</f>
        <v>1.0314351851851854E-3</v>
      </c>
      <c r="L43" s="6">
        <f>Tabell_SQL05_Performance_Performance_AnchorVs3NF_Results[[#This Row],[duration]]/1000/Tabell_SQL05_Performance_Performance_AnchorVs3NF_Results[[#This Row],[queries]]</f>
        <v>8.9116</v>
      </c>
    </row>
    <row r="44" spans="1:12">
      <c r="A44">
        <v>12</v>
      </c>
      <c r="B44" t="s">
        <v>12</v>
      </c>
      <c r="C44" s="1">
        <v>39975.823153854166</v>
      </c>
      <c r="D44" s="1">
        <v>39975.824817129629</v>
      </c>
      <c r="E44">
        <v>143706</v>
      </c>
      <c r="F44">
        <v>10</v>
      </c>
      <c r="G44" t="s">
        <v>11</v>
      </c>
      <c r="H44">
        <v>2</v>
      </c>
      <c r="I44">
        <v>10</v>
      </c>
      <c r="J44">
        <v>600000</v>
      </c>
      <c r="K44" s="5">
        <f>Tabell_SQL05_Performance_Performance_AnchorVs3NF_Results[[#This Row],[duration]]/86400/1000</f>
        <v>1.6632638888888888E-3</v>
      </c>
      <c r="L44" s="6">
        <f>Tabell_SQL05_Performance_Performance_AnchorVs3NF_Results[[#This Row],[duration]]/1000/Tabell_SQL05_Performance_Performance_AnchorVs3NF_Results[[#This Row],[queries]]</f>
        <v>14.3706</v>
      </c>
    </row>
    <row r="45" spans="1:12">
      <c r="A45">
        <v>17</v>
      </c>
      <c r="B45" t="s">
        <v>12</v>
      </c>
      <c r="C45" s="1">
        <v>39975.844792245371</v>
      </c>
      <c r="D45" s="1">
        <v>39975.846897835647</v>
      </c>
      <c r="E45">
        <v>181923</v>
      </c>
      <c r="F45">
        <v>10</v>
      </c>
      <c r="G45" t="s">
        <v>11</v>
      </c>
      <c r="H45">
        <v>2</v>
      </c>
      <c r="I45">
        <v>10</v>
      </c>
      <c r="J45">
        <v>800000</v>
      </c>
      <c r="K45" s="5">
        <f>Tabell_SQL05_Performance_Performance_AnchorVs3NF_Results[[#This Row],[duration]]/86400/1000</f>
        <v>2.1055902777777778E-3</v>
      </c>
      <c r="L45" s="6">
        <f>Tabell_SQL05_Performance_Performance_AnchorVs3NF_Results[[#This Row],[duration]]/1000/Tabell_SQL05_Performance_Performance_AnchorVs3NF_Results[[#This Row],[queries]]</f>
        <v>18.192299999999999</v>
      </c>
    </row>
    <row r="46" spans="1:12">
      <c r="A46">
        <v>22</v>
      </c>
      <c r="B46" t="s">
        <v>12</v>
      </c>
      <c r="C46" s="1">
        <v>39975.872203969906</v>
      </c>
      <c r="D46" s="1">
        <v>39975.875117592594</v>
      </c>
      <c r="E46">
        <v>251736</v>
      </c>
      <c r="F46">
        <v>10</v>
      </c>
      <c r="G46" t="s">
        <v>11</v>
      </c>
      <c r="H46">
        <v>2</v>
      </c>
      <c r="I46">
        <v>10</v>
      </c>
      <c r="J46">
        <v>1000000</v>
      </c>
      <c r="K46" s="5">
        <f>Tabell_SQL05_Performance_Performance_AnchorVs3NF_Results[[#This Row],[duration]]/86400/1000</f>
        <v>2.9136111111111107E-3</v>
      </c>
      <c r="L46" s="6">
        <f>Tabell_SQL05_Performance_Performance_AnchorVs3NF_Results[[#This Row],[duration]]/1000/Tabell_SQL05_Performance_Performance_AnchorVs3NF_Results[[#This Row],[queries]]</f>
        <v>25.1736</v>
      </c>
    </row>
    <row r="47" spans="1:12">
      <c r="A47">
        <v>1</v>
      </c>
      <c r="B47" t="s">
        <v>10</v>
      </c>
      <c r="C47" s="1">
        <v>39975.791942557873</v>
      </c>
      <c r="D47" s="1">
        <v>39975.796717129633</v>
      </c>
      <c r="E47">
        <v>412523</v>
      </c>
      <c r="F47">
        <v>0</v>
      </c>
      <c r="G47" t="s">
        <v>11</v>
      </c>
      <c r="H47">
        <v>2</v>
      </c>
      <c r="I47">
        <v>10</v>
      </c>
      <c r="J47">
        <v>200000</v>
      </c>
      <c r="K47" s="5">
        <f>Tabell_SQL05_Performance_Performance_AnchorVs3NF_Results[[#This Row],[duration]]/86400/1000</f>
        <v>4.7745717592592588E-3</v>
      </c>
    </row>
    <row r="48" spans="1:12">
      <c r="A48">
        <v>6</v>
      </c>
      <c r="B48" t="s">
        <v>10</v>
      </c>
      <c r="C48" s="1">
        <v>39975.798933761573</v>
      </c>
      <c r="D48" s="1">
        <v>39975.80712341435</v>
      </c>
      <c r="E48">
        <v>707586</v>
      </c>
      <c r="F48">
        <v>0</v>
      </c>
      <c r="G48" t="s">
        <v>11</v>
      </c>
      <c r="H48">
        <v>2</v>
      </c>
      <c r="I48">
        <v>10</v>
      </c>
      <c r="J48">
        <v>400000</v>
      </c>
      <c r="K48" s="5">
        <f>Tabell_SQL05_Performance_Performance_AnchorVs3NF_Results[[#This Row],[duration]]/86400/1000</f>
        <v>8.1896527777777766E-3</v>
      </c>
    </row>
    <row r="49" spans="1:12">
      <c r="A49">
        <v>11</v>
      </c>
      <c r="B49" t="s">
        <v>10</v>
      </c>
      <c r="C49" s="1">
        <v>39975.811464895836</v>
      </c>
      <c r="D49" s="1">
        <v>39975.823097256944</v>
      </c>
      <c r="E49">
        <v>1005036</v>
      </c>
      <c r="F49">
        <v>0</v>
      </c>
      <c r="G49" t="s">
        <v>11</v>
      </c>
      <c r="H49">
        <v>2</v>
      </c>
      <c r="I49">
        <v>10</v>
      </c>
      <c r="J49">
        <v>600000</v>
      </c>
      <c r="K49" s="5">
        <f>Tabell_SQL05_Performance_Performance_AnchorVs3NF_Results[[#This Row],[duration]]/86400/1000</f>
        <v>1.1632361111111111E-2</v>
      </c>
    </row>
    <row r="50" spans="1:12">
      <c r="A50">
        <v>16</v>
      </c>
      <c r="B50" t="s">
        <v>10</v>
      </c>
      <c r="C50" s="1">
        <v>39975.829714965279</v>
      </c>
      <c r="D50" s="1">
        <v>39975.844732175923</v>
      </c>
      <c r="E50">
        <v>1297486</v>
      </c>
      <c r="F50">
        <v>0</v>
      </c>
      <c r="G50" t="s">
        <v>11</v>
      </c>
      <c r="H50">
        <v>2</v>
      </c>
      <c r="I50">
        <v>10</v>
      </c>
      <c r="J50">
        <v>800000</v>
      </c>
      <c r="K50" s="5">
        <f>Tabell_SQL05_Performance_Performance_AnchorVs3NF_Results[[#This Row],[duration]]/86400/1000</f>
        <v>1.5017199074074075E-2</v>
      </c>
    </row>
    <row r="51" spans="1:12">
      <c r="A51">
        <v>21</v>
      </c>
      <c r="B51" t="s">
        <v>10</v>
      </c>
      <c r="C51" s="1">
        <v>39975.853334525462</v>
      </c>
      <c r="D51" s="1">
        <v>39975.872141053238</v>
      </c>
      <c r="E51">
        <v>1624883</v>
      </c>
      <c r="F51">
        <v>0</v>
      </c>
      <c r="G51" t="s">
        <v>11</v>
      </c>
      <c r="H51">
        <v>2</v>
      </c>
      <c r="I51">
        <v>10</v>
      </c>
      <c r="J51">
        <v>1000000</v>
      </c>
      <c r="K51" s="5">
        <f>Tabell_SQL05_Performance_Performance_AnchorVs3NF_Results[[#This Row],[duration]]/86400/1000</f>
        <v>1.8806516203703705E-2</v>
      </c>
    </row>
    <row r="52" spans="1:12">
      <c r="A52" s="2"/>
      <c r="B52" s="2"/>
      <c r="C52" s="3"/>
      <c r="D52" s="3"/>
      <c r="E52" s="2">
        <f>SUBTOTAL(109,[duration])</f>
        <v>12027340</v>
      </c>
      <c r="F52" s="2"/>
      <c r="G52" s="2"/>
      <c r="H52" s="2"/>
      <c r="I52" s="2"/>
      <c r="J52" s="2"/>
      <c r="K52" s="4">
        <f>SUBTOTAL(109,[Tidsåtgång])</f>
        <v>0.1392053240740741</v>
      </c>
      <c r="L52" s="7">
        <f>SUBTOTAL(101,[Medelfrågetid])</f>
        <v>8.4340100000000024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L52"/>
  <sheetViews>
    <sheetView workbookViewId="0">
      <selection activeCell="A51" sqref="A2:J51"/>
    </sheetView>
  </sheetViews>
  <sheetFormatPr defaultRowHeight="15"/>
  <cols>
    <col min="1" max="1" width="5" bestFit="1" customWidth="1"/>
    <col min="2" max="2" width="30" bestFit="1" customWidth="1"/>
    <col min="3" max="4" width="15.5703125" bestFit="1" customWidth="1"/>
    <col min="5" max="5" width="10.85546875" bestFit="1" customWidth="1"/>
    <col min="6" max="6" width="10" bestFit="1" customWidth="1"/>
    <col min="7" max="7" width="24.85546875" bestFit="1" customWidth="1"/>
    <col min="8" max="8" width="10.140625" bestFit="1" customWidth="1"/>
    <col min="9" max="9" width="12" bestFit="1" customWidth="1"/>
    <col min="10" max="10" width="8" bestFit="1" customWidth="1"/>
    <col min="11" max="11" width="12.7109375" style="5" bestFit="1" customWidth="1"/>
    <col min="12" max="12" width="16.28515625" style="6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5" t="s">
        <v>17</v>
      </c>
      <c r="L1" s="6" t="s">
        <v>18</v>
      </c>
    </row>
    <row r="2" spans="1:12">
      <c r="A2" s="8">
        <v>30</v>
      </c>
      <c r="B2" s="8" t="s">
        <v>15</v>
      </c>
      <c r="C2" s="9">
        <v>39958.746194942127</v>
      </c>
      <c r="D2" s="9">
        <v>39958.746332442126</v>
      </c>
      <c r="E2" s="8">
        <v>11880</v>
      </c>
      <c r="F2" s="8">
        <v>10</v>
      </c>
      <c r="G2" s="8" t="s">
        <v>16</v>
      </c>
      <c r="H2" s="8">
        <v>2</v>
      </c>
      <c r="I2" s="8">
        <v>10</v>
      </c>
      <c r="J2" s="8">
        <v>100000</v>
      </c>
      <c r="K2" s="5">
        <f>Tabell_TSQL06_Performance_Performance_AnchorVs3NF_Results3[[#This Row],[duration]]/86400/1000</f>
        <v>1.3750000000000001E-4</v>
      </c>
      <c r="L2" s="6">
        <f>Tabell_TSQL06_Performance_Performance_AnchorVs3NF_Results3[[#This Row],[duration]]/1000/Tabell_TSQL06_Performance_Performance_AnchorVs3NF_Results3[[#This Row],[queries]]</f>
        <v>1.1880000000000002</v>
      </c>
    </row>
    <row r="3" spans="1:12">
      <c r="A3" s="8">
        <v>35</v>
      </c>
      <c r="B3" s="8" t="s">
        <v>15</v>
      </c>
      <c r="C3" s="9">
        <v>39958.751185960646</v>
      </c>
      <c r="D3" s="9">
        <v>39958.751396377316</v>
      </c>
      <c r="E3" s="8">
        <v>18180</v>
      </c>
      <c r="F3" s="8">
        <v>10</v>
      </c>
      <c r="G3" s="8" t="s">
        <v>16</v>
      </c>
      <c r="H3" s="8">
        <v>2</v>
      </c>
      <c r="I3" s="8">
        <v>20</v>
      </c>
      <c r="J3" s="8">
        <v>100000</v>
      </c>
      <c r="K3" s="5">
        <f>Tabell_TSQL06_Performance_Performance_AnchorVs3NF_Results3[[#This Row],[duration]]/86400/1000</f>
        <v>2.1041666666666667E-4</v>
      </c>
      <c r="L3" s="6">
        <f>Tabell_TSQL06_Performance_Performance_AnchorVs3NF_Results3[[#This Row],[duration]]/1000/Tabell_TSQL06_Performance_Performance_AnchorVs3NF_Results3[[#This Row],[queries]]</f>
        <v>1.8180000000000001</v>
      </c>
    </row>
    <row r="4" spans="1:12">
      <c r="A4" s="8">
        <v>40</v>
      </c>
      <c r="B4" s="8" t="s">
        <v>15</v>
      </c>
      <c r="C4" s="9">
        <v>39958.758208252315</v>
      </c>
      <c r="D4" s="9">
        <v>39958.758562268522</v>
      </c>
      <c r="E4" s="8">
        <v>30586</v>
      </c>
      <c r="F4" s="8">
        <v>10</v>
      </c>
      <c r="G4" s="8" t="s">
        <v>16</v>
      </c>
      <c r="H4" s="8">
        <v>2</v>
      </c>
      <c r="I4" s="8">
        <v>30</v>
      </c>
      <c r="J4" s="8">
        <v>100000</v>
      </c>
      <c r="K4" s="5">
        <f>Tabell_TSQL06_Performance_Performance_AnchorVs3NF_Results3[[#This Row],[duration]]/86400/1000</f>
        <v>3.5400462962962962E-4</v>
      </c>
      <c r="L4" s="6">
        <f>Tabell_TSQL06_Performance_Performance_AnchorVs3NF_Results3[[#This Row],[duration]]/1000/Tabell_TSQL06_Performance_Performance_AnchorVs3NF_Results3[[#This Row],[queries]]</f>
        <v>3.0585999999999998</v>
      </c>
    </row>
    <row r="5" spans="1:12">
      <c r="A5" s="8">
        <v>45</v>
      </c>
      <c r="B5" s="8" t="s">
        <v>15</v>
      </c>
      <c r="C5" s="9">
        <v>39958.76717334491</v>
      </c>
      <c r="D5" s="9">
        <v>39958.767548807868</v>
      </c>
      <c r="E5" s="8">
        <v>32440</v>
      </c>
      <c r="F5" s="8">
        <v>10</v>
      </c>
      <c r="G5" s="8" t="s">
        <v>16</v>
      </c>
      <c r="H5" s="8">
        <v>2</v>
      </c>
      <c r="I5" s="8">
        <v>40</v>
      </c>
      <c r="J5" s="8">
        <v>100000</v>
      </c>
      <c r="K5" s="5">
        <f>Tabell_TSQL06_Performance_Performance_AnchorVs3NF_Results3[[#This Row],[duration]]/86400/1000</f>
        <v>3.7546296296296297E-4</v>
      </c>
      <c r="L5" s="6">
        <f>Tabell_TSQL06_Performance_Performance_AnchorVs3NF_Results3[[#This Row],[duration]]/1000/Tabell_TSQL06_Performance_Performance_AnchorVs3NF_Results3[[#This Row],[queries]]</f>
        <v>3.2439999999999998</v>
      </c>
    </row>
    <row r="6" spans="1:12">
      <c r="A6" s="8">
        <v>50</v>
      </c>
      <c r="B6" s="8" t="s">
        <v>15</v>
      </c>
      <c r="C6" s="9">
        <v>39958.778177118053</v>
      </c>
      <c r="D6" s="9">
        <v>39958.778832175929</v>
      </c>
      <c r="E6" s="8">
        <v>56596</v>
      </c>
      <c r="F6" s="8">
        <v>10</v>
      </c>
      <c r="G6" s="8" t="s">
        <v>16</v>
      </c>
      <c r="H6" s="8">
        <v>2</v>
      </c>
      <c r="I6" s="8">
        <v>50</v>
      </c>
      <c r="J6" s="8">
        <v>100000</v>
      </c>
      <c r="K6" s="5">
        <f>Tabell_TSQL06_Performance_Performance_AnchorVs3NF_Results3[[#This Row],[duration]]/86400/1000</f>
        <v>6.5504629629629626E-4</v>
      </c>
      <c r="L6" s="6">
        <f>Tabell_TSQL06_Performance_Performance_AnchorVs3NF_Results3[[#This Row],[duration]]/1000/Tabell_TSQL06_Performance_Performance_AnchorVs3NF_Results3[[#This Row],[queries]]</f>
        <v>5.6595999999999993</v>
      </c>
    </row>
    <row r="7" spans="1:12">
      <c r="A7" s="8">
        <v>28</v>
      </c>
      <c r="B7" s="8" t="s">
        <v>13</v>
      </c>
      <c r="C7" s="9">
        <v>39958.745686377311</v>
      </c>
      <c r="D7" s="9">
        <v>39958.745811921297</v>
      </c>
      <c r="E7" s="8">
        <v>10846</v>
      </c>
      <c r="F7" s="8">
        <v>10</v>
      </c>
      <c r="G7" s="8" t="s">
        <v>16</v>
      </c>
      <c r="H7" s="8">
        <v>2</v>
      </c>
      <c r="I7" s="8">
        <v>10</v>
      </c>
      <c r="J7" s="8">
        <v>100000</v>
      </c>
      <c r="K7" s="5">
        <f>Tabell_TSQL06_Performance_Performance_AnchorVs3NF_Results3[[#This Row],[duration]]/86400/1000</f>
        <v>1.255324074074074E-4</v>
      </c>
      <c r="L7" s="6">
        <f>Tabell_TSQL06_Performance_Performance_AnchorVs3NF_Results3[[#This Row],[duration]]/1000/Tabell_TSQL06_Performance_Performance_AnchorVs3NF_Results3[[#This Row],[queries]]</f>
        <v>1.0846</v>
      </c>
    </row>
    <row r="8" spans="1:12">
      <c r="A8" s="8">
        <v>33</v>
      </c>
      <c r="B8" s="8" t="s">
        <v>13</v>
      </c>
      <c r="C8" s="9">
        <v>39958.750546064817</v>
      </c>
      <c r="D8" s="9">
        <v>39958.750779398149</v>
      </c>
      <c r="E8" s="8">
        <v>20160</v>
      </c>
      <c r="F8" s="8">
        <v>10</v>
      </c>
      <c r="G8" s="8" t="s">
        <v>16</v>
      </c>
      <c r="H8" s="8">
        <v>2</v>
      </c>
      <c r="I8" s="8">
        <v>20</v>
      </c>
      <c r="J8" s="8">
        <v>100000</v>
      </c>
      <c r="K8" s="5">
        <f>Tabell_TSQL06_Performance_Performance_AnchorVs3NF_Results3[[#This Row],[duration]]/86400/1000</f>
        <v>2.3333333333333333E-4</v>
      </c>
      <c r="L8" s="6">
        <f>Tabell_TSQL06_Performance_Performance_AnchorVs3NF_Results3[[#This Row],[duration]]/1000/Tabell_TSQL06_Performance_Performance_AnchorVs3NF_Results3[[#This Row],[queries]]</f>
        <v>2.016</v>
      </c>
    </row>
    <row r="9" spans="1:12">
      <c r="A9" s="8">
        <v>38</v>
      </c>
      <c r="B9" s="8" t="s">
        <v>13</v>
      </c>
      <c r="C9" s="9">
        <v>39958.757516817132</v>
      </c>
      <c r="D9" s="9">
        <v>39958.757800694446</v>
      </c>
      <c r="E9" s="8">
        <v>24526</v>
      </c>
      <c r="F9" s="8">
        <v>10</v>
      </c>
      <c r="G9" s="8" t="s">
        <v>16</v>
      </c>
      <c r="H9" s="8">
        <v>2</v>
      </c>
      <c r="I9" s="8">
        <v>30</v>
      </c>
      <c r="J9" s="8">
        <v>100000</v>
      </c>
      <c r="K9" s="5">
        <f>Tabell_TSQL06_Performance_Performance_AnchorVs3NF_Results3[[#This Row],[duration]]/86400/1000</f>
        <v>2.8386574074074073E-4</v>
      </c>
      <c r="L9" s="6">
        <f>Tabell_TSQL06_Performance_Performance_AnchorVs3NF_Results3[[#This Row],[duration]]/1000/Tabell_TSQL06_Performance_Performance_AnchorVs3NF_Results3[[#This Row],[queries]]</f>
        <v>2.4525999999999999</v>
      </c>
    </row>
    <row r="10" spans="1:12">
      <c r="A10" s="8">
        <v>43</v>
      </c>
      <c r="B10" s="8" t="s">
        <v>13</v>
      </c>
      <c r="C10" s="9">
        <v>39958.766462500003</v>
      </c>
      <c r="D10" s="9">
        <v>39958.766803009261</v>
      </c>
      <c r="E10" s="8">
        <v>29420</v>
      </c>
      <c r="F10" s="8">
        <v>10</v>
      </c>
      <c r="G10" s="8" t="s">
        <v>16</v>
      </c>
      <c r="H10" s="8">
        <v>2</v>
      </c>
      <c r="I10" s="8">
        <v>40</v>
      </c>
      <c r="J10" s="8">
        <v>100000</v>
      </c>
      <c r="K10" s="5">
        <f>Tabell_TSQL06_Performance_Performance_AnchorVs3NF_Results3[[#This Row],[duration]]/86400/1000</f>
        <v>3.4050925925925926E-4</v>
      </c>
      <c r="L10" s="6">
        <f>Tabell_TSQL06_Performance_Performance_AnchorVs3NF_Results3[[#This Row],[duration]]/1000/Tabell_TSQL06_Performance_Performance_AnchorVs3NF_Results3[[#This Row],[queries]]</f>
        <v>2.9420000000000002</v>
      </c>
    </row>
    <row r="11" spans="1:12">
      <c r="A11" s="8">
        <v>48</v>
      </c>
      <c r="B11" s="8" t="s">
        <v>13</v>
      </c>
      <c r="C11" s="9">
        <v>39958.777344062502</v>
      </c>
      <c r="D11" s="9">
        <v>39958.777768368054</v>
      </c>
      <c r="E11" s="8">
        <v>36660</v>
      </c>
      <c r="F11" s="8">
        <v>10</v>
      </c>
      <c r="G11" s="8" t="s">
        <v>16</v>
      </c>
      <c r="H11" s="8">
        <v>2</v>
      </c>
      <c r="I11" s="8">
        <v>50</v>
      </c>
      <c r="J11" s="8">
        <v>100000</v>
      </c>
      <c r="K11" s="5">
        <f>Tabell_TSQL06_Performance_Performance_AnchorVs3NF_Results3[[#This Row],[duration]]/86400/1000</f>
        <v>4.2430555555555554E-4</v>
      </c>
      <c r="L11" s="6">
        <f>Tabell_TSQL06_Performance_Performance_AnchorVs3NF_Results3[[#This Row],[duration]]/1000/Tabell_TSQL06_Performance_Performance_AnchorVs3NF_Results3[[#This Row],[queries]]</f>
        <v>3.6659999999999995</v>
      </c>
    </row>
    <row r="12" spans="1:12">
      <c r="A12" s="8">
        <v>29</v>
      </c>
      <c r="B12" s="8" t="s">
        <v>14</v>
      </c>
      <c r="C12" s="9">
        <v>39958.745812071757</v>
      </c>
      <c r="D12" s="9">
        <v>39958.746185381948</v>
      </c>
      <c r="E12" s="8">
        <v>32253</v>
      </c>
      <c r="F12" s="8">
        <v>10</v>
      </c>
      <c r="G12" s="8" t="s">
        <v>16</v>
      </c>
      <c r="H12" s="8">
        <v>2</v>
      </c>
      <c r="I12" s="8">
        <v>10</v>
      </c>
      <c r="J12" s="8">
        <v>100000</v>
      </c>
      <c r="K12" s="5">
        <f>Tabell_TSQL06_Performance_Performance_AnchorVs3NF_Results3[[#This Row],[duration]]/86400/1000</f>
        <v>3.7329861111111114E-4</v>
      </c>
      <c r="L12" s="6">
        <f>Tabell_TSQL06_Performance_Performance_AnchorVs3NF_Results3[[#This Row],[duration]]/1000/Tabell_TSQL06_Performance_Performance_AnchorVs3NF_Results3[[#This Row],[queries]]</f>
        <v>3.2252999999999998</v>
      </c>
    </row>
    <row r="13" spans="1:12">
      <c r="A13" s="8">
        <v>34</v>
      </c>
      <c r="B13" s="8" t="s">
        <v>14</v>
      </c>
      <c r="C13" s="9">
        <v>39958.750779594906</v>
      </c>
      <c r="D13" s="9">
        <v>39958.751177048609</v>
      </c>
      <c r="E13" s="8">
        <v>34340</v>
      </c>
      <c r="F13" s="8">
        <v>10</v>
      </c>
      <c r="G13" s="8" t="s">
        <v>16</v>
      </c>
      <c r="H13" s="8">
        <v>2</v>
      </c>
      <c r="I13" s="8">
        <v>20</v>
      </c>
      <c r="J13" s="8">
        <v>100000</v>
      </c>
      <c r="K13" s="5">
        <f>Tabell_TSQL06_Performance_Performance_AnchorVs3NF_Results3[[#This Row],[duration]]/86400/1000</f>
        <v>3.9745370370370368E-4</v>
      </c>
      <c r="L13" s="6">
        <f>Tabell_TSQL06_Performance_Performance_AnchorVs3NF_Results3[[#This Row],[duration]]/1000/Tabell_TSQL06_Performance_Performance_AnchorVs3NF_Results3[[#This Row],[queries]]</f>
        <v>3.4340000000000002</v>
      </c>
    </row>
    <row r="14" spans="1:12">
      <c r="A14" s="8">
        <v>39</v>
      </c>
      <c r="B14" s="8" t="s">
        <v>14</v>
      </c>
      <c r="C14" s="9">
        <v>39958.757800844905</v>
      </c>
      <c r="D14" s="9">
        <v>39958.758199386575</v>
      </c>
      <c r="E14" s="8">
        <v>34433</v>
      </c>
      <c r="F14" s="8">
        <v>10</v>
      </c>
      <c r="G14" s="8" t="s">
        <v>16</v>
      </c>
      <c r="H14" s="8">
        <v>2</v>
      </c>
      <c r="I14" s="8">
        <v>30</v>
      </c>
      <c r="J14" s="8">
        <v>100000</v>
      </c>
      <c r="K14" s="5">
        <f>Tabell_TSQL06_Performance_Performance_AnchorVs3NF_Results3[[#This Row],[duration]]/86400/1000</f>
        <v>3.9853009259259258E-4</v>
      </c>
      <c r="L14" s="6">
        <f>Tabell_TSQL06_Performance_Performance_AnchorVs3NF_Results3[[#This Row],[duration]]/1000/Tabell_TSQL06_Performance_Performance_AnchorVs3NF_Results3[[#This Row],[queries]]</f>
        <v>3.4432999999999998</v>
      </c>
    </row>
    <row r="15" spans="1:12">
      <c r="A15" s="8">
        <v>44</v>
      </c>
      <c r="B15" s="8" t="s">
        <v>14</v>
      </c>
      <c r="C15" s="9">
        <v>39958.766803009261</v>
      </c>
      <c r="D15" s="9">
        <v>39958.767163773147</v>
      </c>
      <c r="E15" s="8">
        <v>31170</v>
      </c>
      <c r="F15" s="8">
        <v>10</v>
      </c>
      <c r="G15" s="8" t="s">
        <v>16</v>
      </c>
      <c r="H15" s="8">
        <v>2</v>
      </c>
      <c r="I15" s="8">
        <v>40</v>
      </c>
      <c r="J15" s="8">
        <v>100000</v>
      </c>
      <c r="K15" s="5">
        <f>Tabell_TSQL06_Performance_Performance_AnchorVs3NF_Results3[[#This Row],[duration]]/86400/1000</f>
        <v>3.6076388888888887E-4</v>
      </c>
      <c r="L15" s="6">
        <f>Tabell_TSQL06_Performance_Performance_AnchorVs3NF_Results3[[#This Row],[duration]]/1000/Tabell_TSQL06_Performance_Performance_AnchorVs3NF_Results3[[#This Row],[queries]]</f>
        <v>3.117</v>
      </c>
    </row>
    <row r="16" spans="1:12">
      <c r="A16" s="8">
        <v>49</v>
      </c>
      <c r="B16" s="8" t="s">
        <v>14</v>
      </c>
      <c r="C16" s="9">
        <v>39958.777768368054</v>
      </c>
      <c r="D16" s="9">
        <v>39958.778166284719</v>
      </c>
      <c r="E16" s="8">
        <v>34380</v>
      </c>
      <c r="F16" s="8">
        <v>10</v>
      </c>
      <c r="G16" s="8" t="s">
        <v>16</v>
      </c>
      <c r="H16" s="8">
        <v>2</v>
      </c>
      <c r="I16" s="8">
        <v>50</v>
      </c>
      <c r="J16" s="8">
        <v>100000</v>
      </c>
      <c r="K16" s="5">
        <f>Tabell_TSQL06_Performance_Performance_AnchorVs3NF_Results3[[#This Row],[duration]]/86400/1000</f>
        <v>3.9791666666666664E-4</v>
      </c>
      <c r="L16" s="6">
        <f>Tabell_TSQL06_Performance_Performance_AnchorVs3NF_Results3[[#This Row],[duration]]/1000/Tabell_TSQL06_Performance_Performance_AnchorVs3NF_Results3[[#This Row],[queries]]</f>
        <v>3.4380000000000002</v>
      </c>
    </row>
    <row r="17" spans="1:12">
      <c r="A17" s="8">
        <v>27</v>
      </c>
      <c r="B17" s="8" t="s">
        <v>12</v>
      </c>
      <c r="C17" s="9">
        <v>39958.745421412037</v>
      </c>
      <c r="D17" s="9">
        <v>39958.745686192131</v>
      </c>
      <c r="E17" s="8">
        <v>22876</v>
      </c>
      <c r="F17" s="8">
        <v>10</v>
      </c>
      <c r="G17" s="8" t="s">
        <v>16</v>
      </c>
      <c r="H17" s="8">
        <v>2</v>
      </c>
      <c r="I17" s="8">
        <v>10</v>
      </c>
      <c r="J17" s="8">
        <v>100000</v>
      </c>
      <c r="K17" s="5">
        <f>Tabell_TSQL06_Performance_Performance_AnchorVs3NF_Results3[[#This Row],[duration]]/86400/1000</f>
        <v>2.6476851851851851E-4</v>
      </c>
      <c r="L17" s="6">
        <f>Tabell_TSQL06_Performance_Performance_AnchorVs3NF_Results3[[#This Row],[duration]]/1000/Tabell_TSQL06_Performance_Performance_AnchorVs3NF_Results3[[#This Row],[queries]]</f>
        <v>2.2876000000000003</v>
      </c>
    </row>
    <row r="18" spans="1:12">
      <c r="A18" s="8">
        <v>32</v>
      </c>
      <c r="B18" s="8" t="s">
        <v>12</v>
      </c>
      <c r="C18" s="9">
        <v>39958.750234259256</v>
      </c>
      <c r="D18" s="9">
        <v>39958.750546064817</v>
      </c>
      <c r="E18" s="8">
        <v>26940</v>
      </c>
      <c r="F18" s="8">
        <v>10</v>
      </c>
      <c r="G18" s="8" t="s">
        <v>16</v>
      </c>
      <c r="H18" s="8">
        <v>2</v>
      </c>
      <c r="I18" s="8">
        <v>20</v>
      </c>
      <c r="J18" s="8">
        <v>100000</v>
      </c>
      <c r="K18" s="5">
        <f>Tabell_TSQL06_Performance_Performance_AnchorVs3NF_Results3[[#This Row],[duration]]/86400/1000</f>
        <v>3.1180555555555557E-4</v>
      </c>
      <c r="L18" s="6">
        <f>Tabell_TSQL06_Performance_Performance_AnchorVs3NF_Results3[[#This Row],[duration]]/1000/Tabell_TSQL06_Performance_Performance_AnchorVs3NF_Results3[[#This Row],[queries]]</f>
        <v>2.694</v>
      </c>
    </row>
    <row r="19" spans="1:12">
      <c r="A19" s="8">
        <v>37</v>
      </c>
      <c r="B19" s="8" t="s">
        <v>12</v>
      </c>
      <c r="C19" s="9">
        <v>39958.757207789349</v>
      </c>
      <c r="D19" s="9">
        <v>39958.757516435187</v>
      </c>
      <c r="E19" s="8">
        <v>26666</v>
      </c>
      <c r="F19" s="8">
        <v>10</v>
      </c>
      <c r="G19" s="8" t="s">
        <v>16</v>
      </c>
      <c r="H19" s="8">
        <v>2</v>
      </c>
      <c r="I19" s="8">
        <v>30</v>
      </c>
      <c r="J19" s="8">
        <v>100000</v>
      </c>
      <c r="K19" s="5">
        <f>Tabell_TSQL06_Performance_Performance_AnchorVs3NF_Results3[[#This Row],[duration]]/86400/1000</f>
        <v>3.0863425925925926E-4</v>
      </c>
      <c r="L19" s="6">
        <f>Tabell_TSQL06_Performance_Performance_AnchorVs3NF_Results3[[#This Row],[duration]]/1000/Tabell_TSQL06_Performance_Performance_AnchorVs3NF_Results3[[#This Row],[queries]]</f>
        <v>2.6665999999999999</v>
      </c>
    </row>
    <row r="20" spans="1:12">
      <c r="A20" s="8">
        <v>42</v>
      </c>
      <c r="B20" s="8" t="s">
        <v>12</v>
      </c>
      <c r="C20" s="9">
        <v>39958.766195601849</v>
      </c>
      <c r="D20" s="9">
        <v>39958.766462349537</v>
      </c>
      <c r="E20" s="8">
        <v>23046</v>
      </c>
      <c r="F20" s="8">
        <v>10</v>
      </c>
      <c r="G20" s="8" t="s">
        <v>16</v>
      </c>
      <c r="H20" s="8">
        <v>2</v>
      </c>
      <c r="I20" s="8">
        <v>40</v>
      </c>
      <c r="J20" s="8">
        <v>100000</v>
      </c>
      <c r="K20" s="5">
        <f>Tabell_TSQL06_Performance_Performance_AnchorVs3NF_Results3[[#This Row],[duration]]/86400/1000</f>
        <v>2.6673611111111115E-4</v>
      </c>
      <c r="L20" s="6">
        <f>Tabell_TSQL06_Performance_Performance_AnchorVs3NF_Results3[[#This Row],[duration]]/1000/Tabell_TSQL06_Performance_Performance_AnchorVs3NF_Results3[[#This Row],[queries]]</f>
        <v>2.3045999999999998</v>
      </c>
    </row>
    <row r="21" spans="1:12">
      <c r="A21" s="8">
        <v>47</v>
      </c>
      <c r="B21" s="8" t="s">
        <v>12</v>
      </c>
      <c r="C21" s="9">
        <v>39958.777041435183</v>
      </c>
      <c r="D21" s="9">
        <v>39958.777343865739</v>
      </c>
      <c r="E21" s="8">
        <v>26130</v>
      </c>
      <c r="F21" s="8">
        <v>10</v>
      </c>
      <c r="G21" s="8" t="s">
        <v>16</v>
      </c>
      <c r="H21" s="8">
        <v>2</v>
      </c>
      <c r="I21" s="8">
        <v>50</v>
      </c>
      <c r="J21" s="8">
        <v>100000</v>
      </c>
      <c r="K21" s="5">
        <f>Tabell_TSQL06_Performance_Performance_AnchorVs3NF_Results3[[#This Row],[duration]]/86400/1000</f>
        <v>3.0243055555555551E-4</v>
      </c>
      <c r="L21" s="6">
        <f>Tabell_TSQL06_Performance_Performance_AnchorVs3NF_Results3[[#This Row],[duration]]/1000/Tabell_TSQL06_Performance_Performance_AnchorVs3NF_Results3[[#This Row],[queries]]</f>
        <v>2.613</v>
      </c>
    </row>
    <row r="22" spans="1:12">
      <c r="A22" s="8">
        <v>26</v>
      </c>
      <c r="B22" s="8" t="s">
        <v>10</v>
      </c>
      <c r="C22" s="9">
        <v>39958.743342210648</v>
      </c>
      <c r="D22" s="9">
        <v>39958.745395914353</v>
      </c>
      <c r="E22" s="8">
        <v>177440</v>
      </c>
      <c r="F22" s="8">
        <v>0</v>
      </c>
      <c r="G22" s="8" t="s">
        <v>16</v>
      </c>
      <c r="H22" s="8">
        <v>2</v>
      </c>
      <c r="I22" s="8">
        <v>10</v>
      </c>
      <c r="J22" s="8">
        <v>100000</v>
      </c>
      <c r="K22" s="5">
        <f>Tabell_TSQL06_Performance_Performance_AnchorVs3NF_Results3[[#This Row],[duration]]/86400/1000</f>
        <v>2.0537037037037039E-3</v>
      </c>
    </row>
    <row r="23" spans="1:12">
      <c r="A23" s="8">
        <v>31</v>
      </c>
      <c r="B23" s="8" t="s">
        <v>10</v>
      </c>
      <c r="C23" s="9">
        <v>39958.746332986113</v>
      </c>
      <c r="D23" s="9">
        <v>39958.750216006942</v>
      </c>
      <c r="E23" s="8">
        <v>335493</v>
      </c>
      <c r="F23" s="8">
        <v>0</v>
      </c>
      <c r="G23" s="8" t="s">
        <v>16</v>
      </c>
      <c r="H23" s="8">
        <v>2</v>
      </c>
      <c r="I23" s="8">
        <v>20</v>
      </c>
      <c r="J23" s="8">
        <v>100000</v>
      </c>
      <c r="K23" s="5">
        <f>Tabell_TSQL06_Performance_Performance_AnchorVs3NF_Results3[[#This Row],[duration]]/86400/1000</f>
        <v>3.8830208333333329E-3</v>
      </c>
    </row>
    <row r="24" spans="1:12">
      <c r="A24" s="8">
        <v>36</v>
      </c>
      <c r="B24" s="8" t="s">
        <v>10</v>
      </c>
      <c r="C24" s="9">
        <v>39958.75139675926</v>
      </c>
      <c r="D24" s="9">
        <v>39958.757188541669</v>
      </c>
      <c r="E24" s="8">
        <v>500410</v>
      </c>
      <c r="F24" s="8">
        <v>0</v>
      </c>
      <c r="G24" s="8" t="s">
        <v>16</v>
      </c>
      <c r="H24" s="8">
        <v>2</v>
      </c>
      <c r="I24" s="8">
        <v>30</v>
      </c>
      <c r="J24" s="8">
        <v>100000</v>
      </c>
      <c r="K24" s="5">
        <f>Tabell_TSQL06_Performance_Performance_AnchorVs3NF_Results3[[#This Row],[duration]]/86400/1000</f>
        <v>5.7917824074074078E-3</v>
      </c>
    </row>
    <row r="25" spans="1:12">
      <c r="A25" s="8">
        <v>41</v>
      </c>
      <c r="B25" s="8" t="s">
        <v>10</v>
      </c>
      <c r="C25" s="9">
        <v>39958.758562465278</v>
      </c>
      <c r="D25" s="9">
        <v>39958.76618082176</v>
      </c>
      <c r="E25" s="8">
        <v>658226</v>
      </c>
      <c r="F25" s="8">
        <v>0</v>
      </c>
      <c r="G25" s="8" t="s">
        <v>16</v>
      </c>
      <c r="H25" s="8">
        <v>2</v>
      </c>
      <c r="I25" s="8">
        <v>40</v>
      </c>
      <c r="J25" s="8">
        <v>100000</v>
      </c>
      <c r="K25" s="5">
        <f>Tabell_TSQL06_Performance_Performance_AnchorVs3NF_Results3[[#This Row],[duration]]/86400/1000</f>
        <v>7.618356481481482E-3</v>
      </c>
    </row>
    <row r="26" spans="1:12">
      <c r="A26" s="8">
        <v>46</v>
      </c>
      <c r="B26" s="8" t="s">
        <v>10</v>
      </c>
      <c r="C26" s="9">
        <v>39958.767549687502</v>
      </c>
      <c r="D26" s="9">
        <v>39958.777026354168</v>
      </c>
      <c r="E26" s="8">
        <v>818783</v>
      </c>
      <c r="F26" s="8">
        <v>0</v>
      </c>
      <c r="G26" s="8" t="s">
        <v>16</v>
      </c>
      <c r="H26" s="8">
        <v>2</v>
      </c>
      <c r="I26" s="8">
        <v>50</v>
      </c>
      <c r="J26" s="8">
        <v>100000</v>
      </c>
      <c r="K26" s="5">
        <f>Tabell_TSQL06_Performance_Performance_AnchorVs3NF_Results3[[#This Row],[duration]]/86400/1000</f>
        <v>9.4766550925925921E-3</v>
      </c>
    </row>
    <row r="27" spans="1:12">
      <c r="A27" s="8">
        <v>5</v>
      </c>
      <c r="B27" s="8" t="s">
        <v>15</v>
      </c>
      <c r="C27" s="9">
        <v>39958.663237881941</v>
      </c>
      <c r="D27" s="9">
        <v>39958.663575960651</v>
      </c>
      <c r="E27" s="8">
        <v>29210</v>
      </c>
      <c r="F27" s="8">
        <v>10</v>
      </c>
      <c r="G27" s="8" t="s">
        <v>11</v>
      </c>
      <c r="H27" s="8">
        <v>2</v>
      </c>
      <c r="I27" s="8">
        <v>10</v>
      </c>
      <c r="J27" s="8">
        <v>200000</v>
      </c>
      <c r="K27" s="5">
        <f>Tabell_TSQL06_Performance_Performance_AnchorVs3NF_Results3[[#This Row],[duration]]/86400/1000</f>
        <v>3.3807870370370366E-4</v>
      </c>
      <c r="L27" s="6">
        <f>Tabell_TSQL06_Performance_Performance_AnchorVs3NF_Results3[[#This Row],[duration]]/1000/Tabell_TSQL06_Performance_Performance_AnchorVs3NF_Results3[[#This Row],[queries]]</f>
        <v>2.9210000000000003</v>
      </c>
    </row>
    <row r="28" spans="1:12">
      <c r="A28" s="8">
        <v>10</v>
      </c>
      <c r="B28" s="8" t="s">
        <v>15</v>
      </c>
      <c r="C28" s="9">
        <v>39958.674256631944</v>
      </c>
      <c r="D28" s="9">
        <v>39958.675190856484</v>
      </c>
      <c r="E28" s="8">
        <v>80716</v>
      </c>
      <c r="F28" s="8">
        <v>10</v>
      </c>
      <c r="G28" s="8" t="s">
        <v>11</v>
      </c>
      <c r="H28" s="8">
        <v>2</v>
      </c>
      <c r="I28" s="8">
        <v>10</v>
      </c>
      <c r="J28" s="8">
        <v>400000</v>
      </c>
      <c r="K28" s="5">
        <f>Tabell_TSQL06_Performance_Performance_AnchorVs3NF_Results3[[#This Row],[duration]]/86400/1000</f>
        <v>9.3421296296296297E-4</v>
      </c>
      <c r="L28" s="6">
        <f>Tabell_TSQL06_Performance_Performance_AnchorVs3NF_Results3[[#This Row],[duration]]/1000/Tabell_TSQL06_Performance_Performance_AnchorVs3NF_Results3[[#This Row],[queries]]</f>
        <v>8.0716000000000001</v>
      </c>
    </row>
    <row r="29" spans="1:12">
      <c r="A29" s="8">
        <v>15</v>
      </c>
      <c r="B29" s="8" t="s">
        <v>15</v>
      </c>
      <c r="C29" s="9">
        <v>39958.690983645836</v>
      </c>
      <c r="D29" s="9">
        <v>39958.692275925925</v>
      </c>
      <c r="E29" s="8">
        <v>111653</v>
      </c>
      <c r="F29" s="8">
        <v>10</v>
      </c>
      <c r="G29" s="8" t="s">
        <v>11</v>
      </c>
      <c r="H29" s="8">
        <v>2</v>
      </c>
      <c r="I29" s="8">
        <v>10</v>
      </c>
      <c r="J29" s="8">
        <v>600000</v>
      </c>
      <c r="K29" s="5">
        <f>Tabell_TSQL06_Performance_Performance_AnchorVs3NF_Results3[[#This Row],[duration]]/86400/1000</f>
        <v>1.2922800925925925E-3</v>
      </c>
      <c r="L29" s="6">
        <f>Tabell_TSQL06_Performance_Performance_AnchorVs3NF_Results3[[#This Row],[duration]]/1000/Tabell_TSQL06_Performance_Performance_AnchorVs3NF_Results3[[#This Row],[queries]]</f>
        <v>11.1653</v>
      </c>
    </row>
    <row r="30" spans="1:12">
      <c r="A30" s="8">
        <v>20</v>
      </c>
      <c r="B30" s="8" t="s">
        <v>15</v>
      </c>
      <c r="C30" s="9">
        <v>39958.713088159719</v>
      </c>
      <c r="D30" s="9">
        <v>39958.714826539355</v>
      </c>
      <c r="E30" s="8">
        <v>150196</v>
      </c>
      <c r="F30" s="8">
        <v>10</v>
      </c>
      <c r="G30" s="8" t="s">
        <v>11</v>
      </c>
      <c r="H30" s="8">
        <v>2</v>
      </c>
      <c r="I30" s="8">
        <v>10</v>
      </c>
      <c r="J30" s="8">
        <v>800000</v>
      </c>
      <c r="K30" s="5">
        <f>Tabell_TSQL06_Performance_Performance_AnchorVs3NF_Results3[[#This Row],[duration]]/86400/1000</f>
        <v>1.7383796296296296E-3</v>
      </c>
      <c r="L30" s="6">
        <f>Tabell_TSQL06_Performance_Performance_AnchorVs3NF_Results3[[#This Row],[duration]]/1000/Tabell_TSQL06_Performance_Performance_AnchorVs3NF_Results3[[#This Row],[queries]]</f>
        <v>15.019600000000001</v>
      </c>
    </row>
    <row r="31" spans="1:12">
      <c r="A31" s="8">
        <v>25</v>
      </c>
      <c r="B31" s="8" t="s">
        <v>15</v>
      </c>
      <c r="C31" s="9">
        <v>39958.741191863424</v>
      </c>
      <c r="D31" s="9">
        <v>39958.743341666668</v>
      </c>
      <c r="E31" s="8">
        <v>185743</v>
      </c>
      <c r="F31" s="8">
        <v>10</v>
      </c>
      <c r="G31" s="8" t="s">
        <v>11</v>
      </c>
      <c r="H31" s="8">
        <v>2</v>
      </c>
      <c r="I31" s="8">
        <v>10</v>
      </c>
      <c r="J31" s="8">
        <v>1000000</v>
      </c>
      <c r="K31" s="5">
        <f>Tabell_TSQL06_Performance_Performance_AnchorVs3NF_Results3[[#This Row],[duration]]/86400/1000</f>
        <v>2.1498032407407408E-3</v>
      </c>
      <c r="L31" s="6">
        <f>Tabell_TSQL06_Performance_Performance_AnchorVs3NF_Results3[[#This Row],[duration]]/1000/Tabell_TSQL06_Performance_Performance_AnchorVs3NF_Results3[[#This Row],[queries]]</f>
        <v>18.574300000000001</v>
      </c>
    </row>
    <row r="32" spans="1:12">
      <c r="A32" s="8">
        <v>3</v>
      </c>
      <c r="B32" s="8" t="s">
        <v>13</v>
      </c>
      <c r="C32" s="9">
        <v>39958.662077430556</v>
      </c>
      <c r="D32" s="9">
        <v>39958.662356516201</v>
      </c>
      <c r="E32" s="8">
        <v>24113</v>
      </c>
      <c r="F32" s="8">
        <v>10</v>
      </c>
      <c r="G32" s="8" t="s">
        <v>11</v>
      </c>
      <c r="H32" s="8">
        <v>2</v>
      </c>
      <c r="I32" s="8">
        <v>10</v>
      </c>
      <c r="J32" s="8">
        <v>200000</v>
      </c>
      <c r="K32" s="5">
        <f>Tabell_TSQL06_Performance_Performance_AnchorVs3NF_Results3[[#This Row],[duration]]/86400/1000</f>
        <v>2.7908564814814815E-4</v>
      </c>
      <c r="L32" s="6">
        <f>Tabell_TSQL06_Performance_Performance_AnchorVs3NF_Results3[[#This Row],[duration]]/1000/Tabell_TSQL06_Performance_Performance_AnchorVs3NF_Results3[[#This Row],[queries]]</f>
        <v>2.4112999999999998</v>
      </c>
    </row>
    <row r="33" spans="1:12">
      <c r="A33" s="8">
        <v>8</v>
      </c>
      <c r="B33" s="8" t="s">
        <v>13</v>
      </c>
      <c r="C33" s="9">
        <v>39958.671534490742</v>
      </c>
      <c r="D33" s="9">
        <v>39958.67216238426</v>
      </c>
      <c r="E33" s="8">
        <v>54250</v>
      </c>
      <c r="F33" s="8">
        <v>10</v>
      </c>
      <c r="G33" s="8" t="s">
        <v>11</v>
      </c>
      <c r="H33" s="8">
        <v>2</v>
      </c>
      <c r="I33" s="8">
        <v>10</v>
      </c>
      <c r="J33" s="8">
        <v>400000</v>
      </c>
      <c r="K33" s="5">
        <f>Tabell_TSQL06_Performance_Performance_AnchorVs3NF_Results3[[#This Row],[duration]]/86400/1000</f>
        <v>6.2789351851851851E-4</v>
      </c>
      <c r="L33" s="6">
        <f>Tabell_TSQL06_Performance_Performance_AnchorVs3NF_Results3[[#This Row],[duration]]/1000/Tabell_TSQL06_Performance_Performance_AnchorVs3NF_Results3[[#This Row],[queries]]</f>
        <v>5.4249999999999998</v>
      </c>
    </row>
    <row r="34" spans="1:12">
      <c r="A34" s="8">
        <v>13</v>
      </c>
      <c r="B34" s="8" t="s">
        <v>13</v>
      </c>
      <c r="C34" s="9">
        <v>39958.686880474539</v>
      </c>
      <c r="D34" s="9">
        <v>39958.687969444443</v>
      </c>
      <c r="E34" s="8">
        <v>94086</v>
      </c>
      <c r="F34" s="8">
        <v>10</v>
      </c>
      <c r="G34" s="8" t="s">
        <v>11</v>
      </c>
      <c r="H34" s="8">
        <v>2</v>
      </c>
      <c r="I34" s="8">
        <v>10</v>
      </c>
      <c r="J34" s="8">
        <v>600000</v>
      </c>
      <c r="K34" s="5">
        <f>Tabell_TSQL06_Performance_Performance_AnchorVs3NF_Results3[[#This Row],[duration]]/86400/1000</f>
        <v>1.0889583333333333E-3</v>
      </c>
      <c r="L34" s="6">
        <f>Tabell_TSQL06_Performance_Performance_AnchorVs3NF_Results3[[#This Row],[duration]]/1000/Tabell_TSQL06_Performance_Performance_AnchorVs3NF_Results3[[#This Row],[queries]]</f>
        <v>9.4085999999999999</v>
      </c>
    </row>
    <row r="35" spans="1:12">
      <c r="A35" s="8">
        <v>18</v>
      </c>
      <c r="B35" s="8" t="s">
        <v>13</v>
      </c>
      <c r="C35" s="9">
        <v>39958.707552280095</v>
      </c>
      <c r="D35" s="9">
        <v>39958.709216284726</v>
      </c>
      <c r="E35" s="8">
        <v>143770</v>
      </c>
      <c r="F35" s="8">
        <v>10</v>
      </c>
      <c r="G35" s="8" t="s">
        <v>11</v>
      </c>
      <c r="H35" s="8">
        <v>2</v>
      </c>
      <c r="I35" s="8">
        <v>10</v>
      </c>
      <c r="J35" s="8">
        <v>800000</v>
      </c>
      <c r="K35" s="5">
        <f>Tabell_TSQL06_Performance_Performance_AnchorVs3NF_Results3[[#This Row],[duration]]/86400/1000</f>
        <v>1.6640046296296296E-3</v>
      </c>
      <c r="L35" s="6">
        <f>Tabell_TSQL06_Performance_Performance_AnchorVs3NF_Results3[[#This Row],[duration]]/1000/Tabell_TSQL06_Performance_Performance_AnchorVs3NF_Results3[[#This Row],[queries]]</f>
        <v>14.377000000000001</v>
      </c>
    </row>
    <row r="36" spans="1:12">
      <c r="A36" s="8">
        <v>23</v>
      </c>
      <c r="B36" s="8" t="s">
        <v>13</v>
      </c>
      <c r="C36" s="9">
        <v>39958.734207673609</v>
      </c>
      <c r="D36" s="9">
        <v>39958.736210648145</v>
      </c>
      <c r="E36" s="8">
        <v>173056</v>
      </c>
      <c r="F36" s="8">
        <v>10</v>
      </c>
      <c r="G36" s="8" t="s">
        <v>11</v>
      </c>
      <c r="H36" s="8">
        <v>2</v>
      </c>
      <c r="I36" s="8">
        <v>10</v>
      </c>
      <c r="J36" s="8">
        <v>1000000</v>
      </c>
      <c r="K36" s="5">
        <f>Tabell_TSQL06_Performance_Performance_AnchorVs3NF_Results3[[#This Row],[duration]]/86400/1000</f>
        <v>2.0029629629629629E-3</v>
      </c>
      <c r="L36" s="6">
        <f>Tabell_TSQL06_Performance_Performance_AnchorVs3NF_Results3[[#This Row],[duration]]/1000/Tabell_TSQL06_Performance_Performance_AnchorVs3NF_Results3[[#This Row],[queries]]</f>
        <v>17.305600000000002</v>
      </c>
    </row>
    <row r="37" spans="1:12">
      <c r="A37" s="8">
        <v>4</v>
      </c>
      <c r="B37" s="8" t="s">
        <v>14</v>
      </c>
      <c r="C37" s="9">
        <v>39958.662356516201</v>
      </c>
      <c r="D37" s="9">
        <v>39958.663228321762</v>
      </c>
      <c r="E37" s="8">
        <v>75323</v>
      </c>
      <c r="F37" s="8">
        <v>10</v>
      </c>
      <c r="G37" s="8" t="s">
        <v>11</v>
      </c>
      <c r="H37" s="8">
        <v>2</v>
      </c>
      <c r="I37" s="8">
        <v>10</v>
      </c>
      <c r="J37" s="8">
        <v>200000</v>
      </c>
      <c r="K37" s="5">
        <f>Tabell_TSQL06_Performance_Performance_AnchorVs3NF_Results3[[#This Row],[duration]]/86400/1000</f>
        <v>8.7179398148148142E-4</v>
      </c>
      <c r="L37" s="6">
        <f>Tabell_TSQL06_Performance_Performance_AnchorVs3NF_Results3[[#This Row],[duration]]/1000/Tabell_TSQL06_Performance_Performance_AnchorVs3NF_Results3[[#This Row],[queries]]</f>
        <v>7.5322999999999993</v>
      </c>
    </row>
    <row r="38" spans="1:12">
      <c r="A38" s="8">
        <v>9</v>
      </c>
      <c r="B38" s="8" t="s">
        <v>14</v>
      </c>
      <c r="C38" s="9">
        <v>39958.67216238426</v>
      </c>
      <c r="D38" s="9">
        <v>39958.674247106479</v>
      </c>
      <c r="E38" s="8">
        <v>180120</v>
      </c>
      <c r="F38" s="8">
        <v>10</v>
      </c>
      <c r="G38" s="8" t="s">
        <v>11</v>
      </c>
      <c r="H38" s="8">
        <v>2</v>
      </c>
      <c r="I38" s="8">
        <v>10</v>
      </c>
      <c r="J38" s="8">
        <v>400000</v>
      </c>
      <c r="K38" s="5">
        <f>Tabell_TSQL06_Performance_Performance_AnchorVs3NF_Results3[[#This Row],[duration]]/86400/1000</f>
        <v>2.0847222222222222E-3</v>
      </c>
      <c r="L38" s="6">
        <f>Tabell_TSQL06_Performance_Performance_AnchorVs3NF_Results3[[#This Row],[duration]]/1000/Tabell_TSQL06_Performance_Performance_AnchorVs3NF_Results3[[#This Row],[queries]]</f>
        <v>18.012</v>
      </c>
    </row>
    <row r="39" spans="1:12">
      <c r="A39" s="8">
        <v>14</v>
      </c>
      <c r="B39" s="8" t="s">
        <v>14</v>
      </c>
      <c r="C39" s="9">
        <v>39958.687969444443</v>
      </c>
      <c r="D39" s="9">
        <v>39958.69097491898</v>
      </c>
      <c r="E39" s="8">
        <v>259673</v>
      </c>
      <c r="F39" s="8">
        <v>10</v>
      </c>
      <c r="G39" s="8" t="s">
        <v>11</v>
      </c>
      <c r="H39" s="8">
        <v>2</v>
      </c>
      <c r="I39" s="8">
        <v>10</v>
      </c>
      <c r="J39" s="8">
        <v>600000</v>
      </c>
      <c r="K39" s="5">
        <f>Tabell_TSQL06_Performance_Performance_AnchorVs3NF_Results3[[#This Row],[duration]]/86400/1000</f>
        <v>3.005474537037037E-3</v>
      </c>
      <c r="L39" s="6">
        <f>Tabell_TSQL06_Performance_Performance_AnchorVs3NF_Results3[[#This Row],[duration]]/1000/Tabell_TSQL06_Performance_Performance_AnchorVs3NF_Results3[[#This Row],[queries]]</f>
        <v>25.967300000000002</v>
      </c>
    </row>
    <row r="40" spans="1:12">
      <c r="A40" s="8">
        <v>19</v>
      </c>
      <c r="B40" s="8" t="s">
        <v>14</v>
      </c>
      <c r="C40" s="9">
        <v>39958.709216469906</v>
      </c>
      <c r="D40" s="9">
        <v>39958.713078356479</v>
      </c>
      <c r="E40" s="8">
        <v>333666</v>
      </c>
      <c r="F40" s="8">
        <v>10</v>
      </c>
      <c r="G40" s="8" t="s">
        <v>11</v>
      </c>
      <c r="H40" s="8">
        <v>2</v>
      </c>
      <c r="I40" s="8">
        <v>10</v>
      </c>
      <c r="J40" s="8">
        <v>800000</v>
      </c>
      <c r="K40" s="5">
        <f>Tabell_TSQL06_Performance_Performance_AnchorVs3NF_Results3[[#This Row],[duration]]/86400/1000</f>
        <v>3.8618749999999999E-3</v>
      </c>
      <c r="L40" s="6">
        <f>Tabell_TSQL06_Performance_Performance_AnchorVs3NF_Results3[[#This Row],[duration]]/1000/Tabell_TSQL06_Performance_Performance_AnchorVs3NF_Results3[[#This Row],[queries]]</f>
        <v>33.366599999999998</v>
      </c>
    </row>
    <row r="41" spans="1:12">
      <c r="A41" s="8">
        <v>24</v>
      </c>
      <c r="B41" s="8" t="s">
        <v>14</v>
      </c>
      <c r="C41" s="9">
        <v>39958.736210648145</v>
      </c>
      <c r="D41" s="9">
        <v>39958.741183182872</v>
      </c>
      <c r="E41" s="8">
        <v>429626</v>
      </c>
      <c r="F41" s="8">
        <v>10</v>
      </c>
      <c r="G41" s="8" t="s">
        <v>11</v>
      </c>
      <c r="H41" s="8">
        <v>2</v>
      </c>
      <c r="I41" s="8">
        <v>10</v>
      </c>
      <c r="J41" s="8">
        <v>1000000</v>
      </c>
      <c r="K41" s="5">
        <f>Tabell_TSQL06_Performance_Performance_AnchorVs3NF_Results3[[#This Row],[duration]]/86400/1000</f>
        <v>4.9725231481481478E-3</v>
      </c>
      <c r="L41" s="6">
        <f>Tabell_TSQL06_Performance_Performance_AnchorVs3NF_Results3[[#This Row],[duration]]/1000/Tabell_TSQL06_Performance_Performance_AnchorVs3NF_Results3[[#This Row],[queries]]</f>
        <v>42.962599999999995</v>
      </c>
    </row>
    <row r="42" spans="1:12">
      <c r="A42" s="8">
        <v>2</v>
      </c>
      <c r="B42" s="8" t="s">
        <v>12</v>
      </c>
      <c r="C42" s="9">
        <v>39958.661522106479</v>
      </c>
      <c r="D42" s="9">
        <v>39958.662077280096</v>
      </c>
      <c r="E42" s="8">
        <v>47966</v>
      </c>
      <c r="F42" s="8">
        <v>10</v>
      </c>
      <c r="G42" s="8" t="s">
        <v>11</v>
      </c>
      <c r="H42" s="8">
        <v>2</v>
      </c>
      <c r="I42" s="8">
        <v>10</v>
      </c>
      <c r="J42" s="8">
        <v>200000</v>
      </c>
      <c r="K42" s="5">
        <f>Tabell_TSQL06_Performance_Performance_AnchorVs3NF_Results3[[#This Row],[duration]]/86400/1000</f>
        <v>5.5516203703703706E-4</v>
      </c>
      <c r="L42" s="6">
        <f>Tabell_TSQL06_Performance_Performance_AnchorVs3NF_Results3[[#This Row],[duration]]/1000/Tabell_TSQL06_Performance_Performance_AnchorVs3NF_Results3[[#This Row],[queries]]</f>
        <v>4.7965999999999998</v>
      </c>
    </row>
    <row r="43" spans="1:12">
      <c r="A43" s="8">
        <v>7</v>
      </c>
      <c r="B43" s="8" t="s">
        <v>12</v>
      </c>
      <c r="C43" s="9">
        <v>39958.67045972222</v>
      </c>
      <c r="D43" s="9">
        <v>39958.671534293979</v>
      </c>
      <c r="E43" s="8">
        <v>92843</v>
      </c>
      <c r="F43" s="8">
        <v>10</v>
      </c>
      <c r="G43" s="8" t="s">
        <v>11</v>
      </c>
      <c r="H43" s="8">
        <v>2</v>
      </c>
      <c r="I43" s="8">
        <v>10</v>
      </c>
      <c r="J43" s="8">
        <v>400000</v>
      </c>
      <c r="K43" s="5">
        <f>Tabell_TSQL06_Performance_Performance_AnchorVs3NF_Results3[[#This Row],[duration]]/86400/1000</f>
        <v>1.0745717592592593E-3</v>
      </c>
      <c r="L43" s="6">
        <f>Tabell_TSQL06_Performance_Performance_AnchorVs3NF_Results3[[#This Row],[duration]]/1000/Tabell_TSQL06_Performance_Performance_AnchorVs3NF_Results3[[#This Row],[queries]]</f>
        <v>9.2843</v>
      </c>
    </row>
    <row r="44" spans="1:12">
      <c r="A44" s="8">
        <v>12</v>
      </c>
      <c r="B44" s="8" t="s">
        <v>12</v>
      </c>
      <c r="C44" s="9">
        <v>39958.685070636573</v>
      </c>
      <c r="D44" s="9">
        <v>39958.686880289351</v>
      </c>
      <c r="E44" s="8">
        <v>156353</v>
      </c>
      <c r="F44" s="8">
        <v>10</v>
      </c>
      <c r="G44" s="8" t="s">
        <v>11</v>
      </c>
      <c r="H44" s="8">
        <v>2</v>
      </c>
      <c r="I44" s="8">
        <v>10</v>
      </c>
      <c r="J44" s="8">
        <v>600000</v>
      </c>
      <c r="K44" s="5">
        <f>Tabell_TSQL06_Performance_Performance_AnchorVs3NF_Results3[[#This Row],[duration]]/86400/1000</f>
        <v>1.8096412037037037E-3</v>
      </c>
      <c r="L44" s="6">
        <f>Tabell_TSQL06_Performance_Performance_AnchorVs3NF_Results3[[#This Row],[duration]]/1000/Tabell_TSQL06_Performance_Performance_AnchorVs3NF_Results3[[#This Row],[queries]]</f>
        <v>15.635300000000001</v>
      </c>
    </row>
    <row r="45" spans="1:12">
      <c r="A45" s="8">
        <v>17</v>
      </c>
      <c r="B45" s="8" t="s">
        <v>12</v>
      </c>
      <c r="C45" s="9">
        <v>39958.70518769676</v>
      </c>
      <c r="D45" s="9">
        <v>39958.707552083331</v>
      </c>
      <c r="E45" s="8">
        <v>204283</v>
      </c>
      <c r="F45" s="8">
        <v>10</v>
      </c>
      <c r="G45" s="8" t="s">
        <v>11</v>
      </c>
      <c r="H45" s="8">
        <v>2</v>
      </c>
      <c r="I45" s="8">
        <v>10</v>
      </c>
      <c r="J45" s="8">
        <v>800000</v>
      </c>
      <c r="K45" s="5">
        <f>Tabell_TSQL06_Performance_Performance_AnchorVs3NF_Results3[[#This Row],[duration]]/86400/1000</f>
        <v>2.3643865740740743E-3</v>
      </c>
      <c r="L45" s="6">
        <f>Tabell_TSQL06_Performance_Performance_AnchorVs3NF_Results3[[#This Row],[duration]]/1000/Tabell_TSQL06_Performance_Performance_AnchorVs3NF_Results3[[#This Row],[queries]]</f>
        <v>20.4283</v>
      </c>
    </row>
    <row r="46" spans="1:12">
      <c r="A46" s="8">
        <v>22</v>
      </c>
      <c r="B46" s="8" t="s">
        <v>12</v>
      </c>
      <c r="C46" s="9">
        <v>39958.73118480324</v>
      </c>
      <c r="D46" s="9">
        <v>39958.734207673609</v>
      </c>
      <c r="E46" s="8">
        <v>261176</v>
      </c>
      <c r="F46" s="8">
        <v>10</v>
      </c>
      <c r="G46" s="8" t="s">
        <v>11</v>
      </c>
      <c r="H46" s="8">
        <v>2</v>
      </c>
      <c r="I46" s="8">
        <v>10</v>
      </c>
      <c r="J46" s="8">
        <v>1000000</v>
      </c>
      <c r="K46" s="5">
        <f>Tabell_TSQL06_Performance_Performance_AnchorVs3NF_Results3[[#This Row],[duration]]/86400/1000</f>
        <v>3.0228703703703706E-3</v>
      </c>
      <c r="L46" s="6">
        <f>Tabell_TSQL06_Performance_Performance_AnchorVs3NF_Results3[[#This Row],[duration]]/1000/Tabell_TSQL06_Performance_Performance_AnchorVs3NF_Results3[[#This Row],[queries]]</f>
        <v>26.117599999999999</v>
      </c>
    </row>
    <row r="47" spans="1:12">
      <c r="A47" s="8">
        <v>1</v>
      </c>
      <c r="B47" s="8" t="s">
        <v>10</v>
      </c>
      <c r="C47" s="9">
        <v>39958.657634641204</v>
      </c>
      <c r="D47" s="9">
        <v>39958.661492858795</v>
      </c>
      <c r="E47" s="8">
        <v>333350</v>
      </c>
      <c r="F47" s="8">
        <v>0</v>
      </c>
      <c r="G47" s="8" t="s">
        <v>11</v>
      </c>
      <c r="H47" s="8">
        <v>2</v>
      </c>
      <c r="I47" s="8">
        <v>10</v>
      </c>
      <c r="J47" s="8">
        <v>200000</v>
      </c>
      <c r="K47" s="5">
        <f>Tabell_TSQL06_Performance_Performance_AnchorVs3NF_Results3[[#This Row],[duration]]/86400/1000</f>
        <v>3.8582175925925928E-3</v>
      </c>
    </row>
    <row r="48" spans="1:12">
      <c r="A48" s="8">
        <v>6</v>
      </c>
      <c r="B48" s="8" t="s">
        <v>10</v>
      </c>
      <c r="C48" s="9">
        <v>39958.66357650463</v>
      </c>
      <c r="D48" s="9">
        <v>39958.670424768519</v>
      </c>
      <c r="E48" s="8">
        <v>591690</v>
      </c>
      <c r="F48" s="8">
        <v>0</v>
      </c>
      <c r="G48" s="8" t="s">
        <v>11</v>
      </c>
      <c r="H48" s="8">
        <v>2</v>
      </c>
      <c r="I48" s="8">
        <v>10</v>
      </c>
      <c r="J48" s="8">
        <v>400000</v>
      </c>
      <c r="K48" s="5">
        <f>Tabell_TSQL06_Performance_Performance_AnchorVs3NF_Results3[[#This Row],[duration]]/86400/1000</f>
        <v>6.848263888888889E-3</v>
      </c>
    </row>
    <row r="49" spans="1:12">
      <c r="A49" s="8">
        <v>11</v>
      </c>
      <c r="B49" s="8" t="s">
        <v>10</v>
      </c>
      <c r="C49" s="9">
        <v>39958.675191747687</v>
      </c>
      <c r="D49" s="9">
        <v>39958.68503252315</v>
      </c>
      <c r="E49" s="8">
        <v>850243</v>
      </c>
      <c r="F49" s="8">
        <v>0</v>
      </c>
      <c r="G49" s="8" t="s">
        <v>11</v>
      </c>
      <c r="H49" s="8">
        <v>2</v>
      </c>
      <c r="I49" s="8">
        <v>10</v>
      </c>
      <c r="J49" s="8">
        <v>600000</v>
      </c>
      <c r="K49" s="5">
        <f>Tabell_TSQL06_Performance_Performance_AnchorVs3NF_Results3[[#This Row],[duration]]/86400/1000</f>
        <v>9.8407754629629626E-3</v>
      </c>
    </row>
    <row r="50" spans="1:12">
      <c r="A50" s="8">
        <v>16</v>
      </c>
      <c r="B50" s="8" t="s">
        <v>10</v>
      </c>
      <c r="C50" s="9">
        <v>39958.692276469905</v>
      </c>
      <c r="D50" s="9">
        <v>39958.7051474537</v>
      </c>
      <c r="E50" s="8">
        <v>1112053</v>
      </c>
      <c r="F50" s="8">
        <v>0</v>
      </c>
      <c r="G50" s="8" t="s">
        <v>11</v>
      </c>
      <c r="H50" s="8">
        <v>2</v>
      </c>
      <c r="I50" s="8">
        <v>10</v>
      </c>
      <c r="J50" s="8">
        <v>800000</v>
      </c>
      <c r="K50" s="5">
        <f>Tabell_TSQL06_Performance_Performance_AnchorVs3NF_Results3[[#This Row],[duration]]/86400/1000</f>
        <v>1.2870983796296295E-2</v>
      </c>
    </row>
    <row r="51" spans="1:12">
      <c r="A51" s="8">
        <v>21</v>
      </c>
      <c r="B51" s="8" t="s">
        <v>10</v>
      </c>
      <c r="C51" s="9">
        <v>39958.714827083335</v>
      </c>
      <c r="D51" s="9">
        <v>39958.731139351854</v>
      </c>
      <c r="E51" s="8">
        <v>1409380</v>
      </c>
      <c r="F51" s="8">
        <v>0</v>
      </c>
      <c r="G51" s="8" t="s">
        <v>11</v>
      </c>
      <c r="H51" s="8">
        <v>2</v>
      </c>
      <c r="I51" s="8">
        <v>10</v>
      </c>
      <c r="J51" s="8">
        <v>1000000</v>
      </c>
      <c r="K51" s="5">
        <f>Tabell_TSQL06_Performance_Performance_AnchorVs3NF_Results3[[#This Row],[duration]]/86400/1000</f>
        <v>1.6312268518518518E-2</v>
      </c>
    </row>
    <row r="52" spans="1:12">
      <c r="A52" s="2"/>
      <c r="B52" s="2"/>
      <c r="C52" s="3"/>
      <c r="D52" s="3"/>
      <c r="E52" s="2">
        <f>SUBTOTAL(109,[duration])</f>
        <v>10438418</v>
      </c>
      <c r="F52" s="2"/>
      <c r="G52" s="2"/>
      <c r="H52" s="2"/>
      <c r="I52" s="2"/>
      <c r="J52" s="2"/>
      <c r="K52" s="4">
        <f>SUBTOTAL(109,[Tidsåtgång])</f>
        <v>0.12081502314814815</v>
      </c>
      <c r="L52" s="7">
        <f>SUBTOTAL(101,[Medelfrågetid])</f>
        <v>9.1283750000000001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L52"/>
  <sheetViews>
    <sheetView topLeftCell="A18" workbookViewId="0">
      <selection activeCell="A2" sqref="A2:J51"/>
    </sheetView>
  </sheetViews>
  <sheetFormatPr defaultRowHeight="15"/>
  <cols>
    <col min="1" max="1" width="5" bestFit="1" customWidth="1"/>
    <col min="2" max="2" width="30" bestFit="1" customWidth="1"/>
    <col min="3" max="4" width="15.5703125" bestFit="1" customWidth="1"/>
    <col min="5" max="5" width="10.85546875" bestFit="1" customWidth="1"/>
    <col min="6" max="6" width="10" bestFit="1" customWidth="1"/>
    <col min="7" max="7" width="24.85546875" bestFit="1" customWidth="1"/>
    <col min="8" max="8" width="10.140625" bestFit="1" customWidth="1"/>
    <col min="9" max="9" width="12" bestFit="1" customWidth="1"/>
    <col min="10" max="10" width="8" bestFit="1" customWidth="1"/>
    <col min="11" max="11" width="12.7109375" style="5" bestFit="1" customWidth="1"/>
    <col min="12" max="12" width="16.28515625" style="6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5" t="s">
        <v>17</v>
      </c>
      <c r="L1" s="6" t="s">
        <v>19</v>
      </c>
    </row>
    <row r="2" spans="1:12">
      <c r="A2">
        <v>30</v>
      </c>
      <c r="B2" t="s">
        <v>15</v>
      </c>
      <c r="C2" s="1">
        <v>39972.456226967595</v>
      </c>
      <c r="D2" s="1">
        <v>39972.456726504628</v>
      </c>
      <c r="E2">
        <v>43160</v>
      </c>
      <c r="F2">
        <v>10</v>
      </c>
      <c r="G2" t="s">
        <v>16</v>
      </c>
      <c r="H2">
        <v>2</v>
      </c>
      <c r="I2">
        <v>10</v>
      </c>
      <c r="J2">
        <v>100000</v>
      </c>
      <c r="K2" s="5">
        <f>Table_LARS_Performance_Performance_AnchorVs3NF_Results[[#This Row],[duration]]/86400/1000</f>
        <v>4.9953703703703705E-4</v>
      </c>
      <c r="L2" s="6">
        <f>Table_LARS_Performance_Performance_AnchorVs3NF_Results[[#This Row],[duration]]/1000/Table_LARS_Performance_Performance_AnchorVs3NF_Results[[#This Row],[queries]]</f>
        <v>4.3159999999999998</v>
      </c>
    </row>
    <row r="3" spans="1:12">
      <c r="A3">
        <v>35</v>
      </c>
      <c r="B3" t="s">
        <v>15</v>
      </c>
      <c r="C3" s="1">
        <v>39972.46305914352</v>
      </c>
      <c r="D3" s="1">
        <v>39972.463995798615</v>
      </c>
      <c r="E3">
        <v>80926</v>
      </c>
      <c r="F3">
        <v>10</v>
      </c>
      <c r="G3" t="s">
        <v>16</v>
      </c>
      <c r="H3">
        <v>2</v>
      </c>
      <c r="I3">
        <v>20</v>
      </c>
      <c r="J3">
        <v>100000</v>
      </c>
      <c r="K3" s="5">
        <f>Table_LARS_Performance_Performance_AnchorVs3NF_Results[[#This Row],[duration]]/86400/1000</f>
        <v>9.3664351851851862E-4</v>
      </c>
      <c r="L3" s="6">
        <f>Table_LARS_Performance_Performance_AnchorVs3NF_Results[[#This Row],[duration]]/1000/Table_LARS_Performance_Performance_AnchorVs3NF_Results[[#This Row],[queries]]</f>
        <v>8.0926000000000009</v>
      </c>
    </row>
    <row r="4" spans="1:12">
      <c r="A4">
        <v>40</v>
      </c>
      <c r="B4" t="s">
        <v>15</v>
      </c>
      <c r="C4" s="1">
        <v>39972.472715393516</v>
      </c>
      <c r="D4" s="1">
        <v>39972.473933993053</v>
      </c>
      <c r="E4">
        <v>105286</v>
      </c>
      <c r="F4">
        <v>10</v>
      </c>
      <c r="G4" t="s">
        <v>16</v>
      </c>
      <c r="H4">
        <v>2</v>
      </c>
      <c r="I4">
        <v>30</v>
      </c>
      <c r="J4">
        <v>100000</v>
      </c>
      <c r="K4" s="5">
        <f>Table_LARS_Performance_Performance_AnchorVs3NF_Results[[#This Row],[duration]]/86400/1000</f>
        <v>1.218587962962963E-3</v>
      </c>
      <c r="L4" s="6">
        <f>Table_LARS_Performance_Performance_AnchorVs3NF_Results[[#This Row],[duration]]/1000/Table_LARS_Performance_Performance_AnchorVs3NF_Results[[#This Row],[queries]]</f>
        <v>10.528600000000001</v>
      </c>
    </row>
    <row r="5" spans="1:12">
      <c r="A5">
        <v>45</v>
      </c>
      <c r="B5" t="s">
        <v>15</v>
      </c>
      <c r="C5" s="1">
        <v>39972.485225891207</v>
      </c>
      <c r="D5" s="1">
        <v>39972.486898645831</v>
      </c>
      <c r="E5">
        <v>144526</v>
      </c>
      <c r="F5">
        <v>10</v>
      </c>
      <c r="G5" t="s">
        <v>16</v>
      </c>
      <c r="H5">
        <v>2</v>
      </c>
      <c r="I5">
        <v>40</v>
      </c>
      <c r="J5">
        <v>100000</v>
      </c>
      <c r="K5" s="5">
        <f>Table_LARS_Performance_Performance_AnchorVs3NF_Results[[#This Row],[duration]]/86400/1000</f>
        <v>1.6727546296296297E-3</v>
      </c>
      <c r="L5" s="6">
        <f>Table_LARS_Performance_Performance_AnchorVs3NF_Results[[#This Row],[duration]]/1000/Table_LARS_Performance_Performance_AnchorVs3NF_Results[[#This Row],[queries]]</f>
        <v>14.4526</v>
      </c>
    </row>
    <row r="6" spans="1:12">
      <c r="A6">
        <v>50</v>
      </c>
      <c r="B6" t="s">
        <v>15</v>
      </c>
      <c r="C6" s="1">
        <v>39972.500666516207</v>
      </c>
      <c r="D6" s="1">
        <v>39972.50251859954</v>
      </c>
      <c r="E6">
        <v>160020</v>
      </c>
      <c r="F6">
        <v>10</v>
      </c>
      <c r="G6" t="s">
        <v>16</v>
      </c>
      <c r="H6">
        <v>2</v>
      </c>
      <c r="I6">
        <v>50</v>
      </c>
      <c r="J6">
        <v>100000</v>
      </c>
      <c r="K6" s="5">
        <f>Table_LARS_Performance_Performance_AnchorVs3NF_Results[[#This Row],[duration]]/86400/1000</f>
        <v>1.8520833333333334E-3</v>
      </c>
      <c r="L6" s="6">
        <f>Table_LARS_Performance_Performance_AnchorVs3NF_Results[[#This Row],[duration]]/1000/Table_LARS_Performance_Performance_AnchorVs3NF_Results[[#This Row],[queries]]</f>
        <v>16.002000000000002</v>
      </c>
    </row>
    <row r="7" spans="1:12">
      <c r="A7">
        <v>28</v>
      </c>
      <c r="B7" t="s">
        <v>13</v>
      </c>
      <c r="C7" s="1">
        <v>39972.45484953704</v>
      </c>
      <c r="D7" s="1">
        <v>39972.455432326387</v>
      </c>
      <c r="E7">
        <v>50353</v>
      </c>
      <c r="F7">
        <v>10</v>
      </c>
      <c r="G7" t="s">
        <v>16</v>
      </c>
      <c r="H7">
        <v>2</v>
      </c>
      <c r="I7">
        <v>10</v>
      </c>
      <c r="J7">
        <v>100000</v>
      </c>
      <c r="K7" s="5">
        <f>Table_LARS_Performance_Performance_AnchorVs3NF_Results[[#This Row],[duration]]/86400/1000</f>
        <v>5.8278935185185191E-4</v>
      </c>
      <c r="L7" s="6">
        <f>Table_LARS_Performance_Performance_AnchorVs3NF_Results[[#This Row],[duration]]/1000/Table_LARS_Performance_Performance_AnchorVs3NF_Results[[#This Row],[queries]]</f>
        <v>5.0353000000000003</v>
      </c>
    </row>
    <row r="8" spans="1:12">
      <c r="A8">
        <v>33</v>
      </c>
      <c r="B8" t="s">
        <v>13</v>
      </c>
      <c r="C8" s="1">
        <v>39972.461274502311</v>
      </c>
      <c r="D8" s="1">
        <v>39972.462183020834</v>
      </c>
      <c r="E8">
        <v>78496</v>
      </c>
      <c r="F8">
        <v>10</v>
      </c>
      <c r="G8" t="s">
        <v>16</v>
      </c>
      <c r="H8">
        <v>2</v>
      </c>
      <c r="I8">
        <v>20</v>
      </c>
      <c r="J8">
        <v>100000</v>
      </c>
      <c r="K8" s="5">
        <f>Table_LARS_Performance_Performance_AnchorVs3NF_Results[[#This Row],[duration]]/86400/1000</f>
        <v>9.0851851851851846E-4</v>
      </c>
      <c r="L8" s="6">
        <f>Table_LARS_Performance_Performance_AnchorVs3NF_Results[[#This Row],[duration]]/1000/Table_LARS_Performance_Performance_AnchorVs3NF_Results[[#This Row],[queries]]</f>
        <v>7.8495999999999997</v>
      </c>
    </row>
    <row r="9" spans="1:12">
      <c r="A9">
        <v>38</v>
      </c>
      <c r="B9" t="s">
        <v>13</v>
      </c>
      <c r="C9" s="1">
        <v>39972.470598807871</v>
      </c>
      <c r="D9" s="1">
        <v>39972.471907673615</v>
      </c>
      <c r="E9">
        <v>113086</v>
      </c>
      <c r="F9">
        <v>10</v>
      </c>
      <c r="G9" t="s">
        <v>16</v>
      </c>
      <c r="H9">
        <v>2</v>
      </c>
      <c r="I9">
        <v>30</v>
      </c>
      <c r="J9">
        <v>100000</v>
      </c>
      <c r="K9" s="5">
        <f>Table_LARS_Performance_Performance_AnchorVs3NF_Results[[#This Row],[duration]]/86400/1000</f>
        <v>1.3088657407407406E-3</v>
      </c>
      <c r="L9" s="6">
        <f>Table_LARS_Performance_Performance_AnchorVs3NF_Results[[#This Row],[duration]]/1000/Table_LARS_Performance_Performance_AnchorVs3NF_Results[[#This Row],[queries]]</f>
        <v>11.3086</v>
      </c>
    </row>
    <row r="10" spans="1:12">
      <c r="A10">
        <v>43</v>
      </c>
      <c r="B10" t="s">
        <v>13</v>
      </c>
      <c r="C10" s="1">
        <v>39972.482647303237</v>
      </c>
      <c r="D10" s="1">
        <v>39972.484409803241</v>
      </c>
      <c r="E10">
        <v>152280</v>
      </c>
      <c r="F10">
        <v>10</v>
      </c>
      <c r="G10" t="s">
        <v>16</v>
      </c>
      <c r="H10">
        <v>2</v>
      </c>
      <c r="I10">
        <v>40</v>
      </c>
      <c r="J10">
        <v>100000</v>
      </c>
      <c r="K10" s="5">
        <f>Table_LARS_Performance_Performance_AnchorVs3NF_Results[[#This Row],[duration]]/86400/1000</f>
        <v>1.7625E-3</v>
      </c>
      <c r="L10" s="6">
        <f>Table_LARS_Performance_Performance_AnchorVs3NF_Results[[#This Row],[duration]]/1000/Table_LARS_Performance_Performance_AnchorVs3NF_Results[[#This Row],[queries]]</f>
        <v>15.228</v>
      </c>
    </row>
    <row r="11" spans="1:12">
      <c r="A11">
        <v>48</v>
      </c>
      <c r="B11" t="s">
        <v>13</v>
      </c>
      <c r="C11" s="1">
        <v>39972.497941932874</v>
      </c>
      <c r="D11" s="1">
        <v>39972.499861261575</v>
      </c>
      <c r="E11">
        <v>165830</v>
      </c>
      <c r="F11">
        <v>10</v>
      </c>
      <c r="G11" t="s">
        <v>16</v>
      </c>
      <c r="H11">
        <v>2</v>
      </c>
      <c r="I11">
        <v>50</v>
      </c>
      <c r="J11">
        <v>100000</v>
      </c>
      <c r="K11" s="5">
        <f>Table_LARS_Performance_Performance_AnchorVs3NF_Results[[#This Row],[duration]]/86400/1000</f>
        <v>1.9193287037037037E-3</v>
      </c>
      <c r="L11" s="6">
        <f>Table_LARS_Performance_Performance_AnchorVs3NF_Results[[#This Row],[duration]]/1000/Table_LARS_Performance_Performance_AnchorVs3NF_Results[[#This Row],[queries]]</f>
        <v>16.583000000000002</v>
      </c>
    </row>
    <row r="12" spans="1:12">
      <c r="A12">
        <v>29</v>
      </c>
      <c r="B12" t="s">
        <v>14</v>
      </c>
      <c r="C12" s="1">
        <v>39972.455432488423</v>
      </c>
      <c r="D12" s="1">
        <v>39972.456219756947</v>
      </c>
      <c r="E12">
        <v>68020</v>
      </c>
      <c r="F12">
        <v>10</v>
      </c>
      <c r="G12" t="s">
        <v>16</v>
      </c>
      <c r="H12">
        <v>2</v>
      </c>
      <c r="I12">
        <v>10</v>
      </c>
      <c r="J12">
        <v>100000</v>
      </c>
      <c r="K12" s="5">
        <f>Table_LARS_Performance_Performance_AnchorVs3NF_Results[[#This Row],[duration]]/86400/1000</f>
        <v>7.8726851851851853E-4</v>
      </c>
      <c r="L12" s="6">
        <f>Table_LARS_Performance_Performance_AnchorVs3NF_Results[[#This Row],[duration]]/1000/Table_LARS_Performance_Performance_AnchorVs3NF_Results[[#This Row],[queries]]</f>
        <v>6.8019999999999996</v>
      </c>
    </row>
    <row r="13" spans="1:12">
      <c r="A13">
        <v>34</v>
      </c>
      <c r="B13" t="s">
        <v>14</v>
      </c>
      <c r="C13" s="1">
        <v>39972.462183020834</v>
      </c>
      <c r="D13" s="1">
        <v>39972.463050659724</v>
      </c>
      <c r="E13">
        <v>74963</v>
      </c>
      <c r="F13">
        <v>10</v>
      </c>
      <c r="G13" t="s">
        <v>16</v>
      </c>
      <c r="H13">
        <v>2</v>
      </c>
      <c r="I13">
        <v>20</v>
      </c>
      <c r="J13">
        <v>100000</v>
      </c>
      <c r="K13" s="5">
        <f>Table_LARS_Performance_Performance_AnchorVs3NF_Results[[#This Row],[duration]]/86400/1000</f>
        <v>8.6762731481481478E-4</v>
      </c>
      <c r="L13" s="6">
        <f>Table_LARS_Performance_Performance_AnchorVs3NF_Results[[#This Row],[duration]]/1000/Table_LARS_Performance_Performance_AnchorVs3NF_Results[[#This Row],[queries]]</f>
        <v>7.4962999999999997</v>
      </c>
    </row>
    <row r="14" spans="1:12">
      <c r="A14">
        <v>39</v>
      </c>
      <c r="B14" t="s">
        <v>14</v>
      </c>
      <c r="C14" s="1">
        <v>39972.471907673615</v>
      </c>
      <c r="D14" s="1">
        <v>39972.472708333335</v>
      </c>
      <c r="E14">
        <v>69176</v>
      </c>
      <c r="F14">
        <v>10</v>
      </c>
      <c r="G14" t="s">
        <v>16</v>
      </c>
      <c r="H14">
        <v>2</v>
      </c>
      <c r="I14">
        <v>30</v>
      </c>
      <c r="J14">
        <v>100000</v>
      </c>
      <c r="K14" s="5">
        <f>Table_LARS_Performance_Performance_AnchorVs3NF_Results[[#This Row],[duration]]/86400/1000</f>
        <v>8.006481481481481E-4</v>
      </c>
      <c r="L14" s="6">
        <f>Table_LARS_Performance_Performance_AnchorVs3NF_Results[[#This Row],[duration]]/1000/Table_LARS_Performance_Performance_AnchorVs3NF_Results[[#This Row],[queries]]</f>
        <v>6.9176000000000002</v>
      </c>
    </row>
    <row r="15" spans="1:12">
      <c r="A15">
        <v>44</v>
      </c>
      <c r="B15" t="s">
        <v>14</v>
      </c>
      <c r="C15" s="1">
        <v>39972.484409988429</v>
      </c>
      <c r="D15" s="1">
        <v>39972.485218668982</v>
      </c>
      <c r="E15">
        <v>69870</v>
      </c>
      <c r="F15">
        <v>10</v>
      </c>
      <c r="G15" t="s">
        <v>16</v>
      </c>
      <c r="H15">
        <v>2</v>
      </c>
      <c r="I15">
        <v>40</v>
      </c>
      <c r="J15">
        <v>100000</v>
      </c>
      <c r="K15" s="5">
        <f>Table_LARS_Performance_Performance_AnchorVs3NF_Results[[#This Row],[duration]]/86400/1000</f>
        <v>8.0868055555555554E-4</v>
      </c>
      <c r="L15" s="6">
        <f>Table_LARS_Performance_Performance_AnchorVs3NF_Results[[#This Row],[duration]]/1000/Table_LARS_Performance_Performance_AnchorVs3NF_Results[[#This Row],[queries]]</f>
        <v>6.9870000000000001</v>
      </c>
    </row>
    <row r="16" spans="1:12">
      <c r="A16">
        <v>49</v>
      </c>
      <c r="B16" t="s">
        <v>14</v>
      </c>
      <c r="C16" s="1">
        <v>39972.499861261575</v>
      </c>
      <c r="D16" s="1">
        <v>39972.500658564815</v>
      </c>
      <c r="E16">
        <v>68886</v>
      </c>
      <c r="F16">
        <v>10</v>
      </c>
      <c r="G16" t="s">
        <v>16</v>
      </c>
      <c r="H16">
        <v>2</v>
      </c>
      <c r="I16">
        <v>50</v>
      </c>
      <c r="J16">
        <v>100000</v>
      </c>
      <c r="K16" s="5">
        <f>Table_LARS_Performance_Performance_AnchorVs3NF_Results[[#This Row],[duration]]/86400/1000</f>
        <v>7.9729166666666663E-4</v>
      </c>
      <c r="L16" s="6">
        <f>Table_LARS_Performance_Performance_AnchorVs3NF_Results[[#This Row],[duration]]/1000/Table_LARS_Performance_Performance_AnchorVs3NF_Results[[#This Row],[queries]]</f>
        <v>6.8885999999999994</v>
      </c>
    </row>
    <row r="17" spans="1:12">
      <c r="A17">
        <v>27</v>
      </c>
      <c r="B17" t="s">
        <v>12</v>
      </c>
      <c r="C17" s="1">
        <v>39972.454321527781</v>
      </c>
      <c r="D17" s="1">
        <v>39972.45484953704</v>
      </c>
      <c r="E17">
        <v>45620</v>
      </c>
      <c r="F17">
        <v>10</v>
      </c>
      <c r="G17" t="s">
        <v>16</v>
      </c>
      <c r="H17">
        <v>2</v>
      </c>
      <c r="I17">
        <v>10</v>
      </c>
      <c r="J17">
        <v>100000</v>
      </c>
      <c r="K17" s="5">
        <f>Table_LARS_Performance_Performance_AnchorVs3NF_Results[[#This Row],[duration]]/86400/1000</f>
        <v>5.2800925925925921E-4</v>
      </c>
      <c r="L17" s="6">
        <f>Table_LARS_Performance_Performance_AnchorVs3NF_Results[[#This Row],[duration]]/1000/Table_LARS_Performance_Performance_AnchorVs3NF_Results[[#This Row],[queries]]</f>
        <v>4.5619999999999994</v>
      </c>
    </row>
    <row r="18" spans="1:12">
      <c r="A18">
        <v>32</v>
      </c>
      <c r="B18" t="s">
        <v>12</v>
      </c>
      <c r="C18" s="1">
        <v>39972.460896296296</v>
      </c>
      <c r="D18" s="1">
        <v>39972.461274305555</v>
      </c>
      <c r="E18">
        <v>32660</v>
      </c>
      <c r="F18">
        <v>10</v>
      </c>
      <c r="G18" t="s">
        <v>16</v>
      </c>
      <c r="H18">
        <v>2</v>
      </c>
      <c r="I18">
        <v>20</v>
      </c>
      <c r="J18">
        <v>100000</v>
      </c>
      <c r="K18" s="5">
        <f>Table_LARS_Performance_Performance_AnchorVs3NF_Results[[#This Row],[duration]]/86400/1000</f>
        <v>3.7800925925925925E-4</v>
      </c>
      <c r="L18" s="6">
        <f>Table_LARS_Performance_Performance_AnchorVs3NF_Results[[#This Row],[duration]]/1000/Table_LARS_Performance_Performance_AnchorVs3NF_Results[[#This Row],[queries]]</f>
        <v>3.2659999999999996</v>
      </c>
    </row>
    <row r="19" spans="1:12">
      <c r="A19">
        <v>37</v>
      </c>
      <c r="B19" t="s">
        <v>12</v>
      </c>
      <c r="C19" s="1">
        <v>39972.470167476851</v>
      </c>
      <c r="D19" s="1">
        <v>39972.470598611108</v>
      </c>
      <c r="E19">
        <v>37250</v>
      </c>
      <c r="F19">
        <v>10</v>
      </c>
      <c r="G19" t="s">
        <v>16</v>
      </c>
      <c r="H19">
        <v>2</v>
      </c>
      <c r="I19">
        <v>30</v>
      </c>
      <c r="J19">
        <v>100000</v>
      </c>
      <c r="K19" s="5">
        <f>Table_LARS_Performance_Performance_AnchorVs3NF_Results[[#This Row],[duration]]/86400/1000</f>
        <v>4.3113425925925925E-4</v>
      </c>
      <c r="L19" s="6">
        <f>Table_LARS_Performance_Performance_AnchorVs3NF_Results[[#This Row],[duration]]/1000/Table_LARS_Performance_Performance_AnchorVs3NF_Results[[#This Row],[queries]]</f>
        <v>3.7250000000000001</v>
      </c>
    </row>
    <row r="20" spans="1:12">
      <c r="A20">
        <v>42</v>
      </c>
      <c r="B20" t="s">
        <v>12</v>
      </c>
      <c r="C20" s="1">
        <v>39972.482255752315</v>
      </c>
      <c r="D20" s="1">
        <v>39972.482647303237</v>
      </c>
      <c r="E20">
        <v>33830</v>
      </c>
      <c r="F20">
        <v>10</v>
      </c>
      <c r="G20" t="s">
        <v>16</v>
      </c>
      <c r="H20">
        <v>2</v>
      </c>
      <c r="I20">
        <v>40</v>
      </c>
      <c r="J20">
        <v>100000</v>
      </c>
      <c r="K20" s="5">
        <f>Table_LARS_Performance_Performance_AnchorVs3NF_Results[[#This Row],[duration]]/86400/1000</f>
        <v>3.9155092592592594E-4</v>
      </c>
      <c r="L20" s="6">
        <f>Table_LARS_Performance_Performance_AnchorVs3NF_Results[[#This Row],[duration]]/1000/Table_LARS_Performance_Performance_AnchorVs3NF_Results[[#This Row],[queries]]</f>
        <v>3.383</v>
      </c>
    </row>
    <row r="21" spans="1:12">
      <c r="A21">
        <v>47</v>
      </c>
      <c r="B21" t="s">
        <v>12</v>
      </c>
      <c r="C21" s="1">
        <v>39972.497489583337</v>
      </c>
      <c r="D21" s="1">
        <v>39972.497941932874</v>
      </c>
      <c r="E21">
        <v>39083</v>
      </c>
      <c r="F21">
        <v>10</v>
      </c>
      <c r="G21" t="s">
        <v>16</v>
      </c>
      <c r="H21">
        <v>2</v>
      </c>
      <c r="I21">
        <v>50</v>
      </c>
      <c r="J21">
        <v>100000</v>
      </c>
      <c r="K21" s="5">
        <f>Table_LARS_Performance_Performance_AnchorVs3NF_Results[[#This Row],[duration]]/86400/1000</f>
        <v>4.5234953703703708E-4</v>
      </c>
      <c r="L21" s="6">
        <f>Table_LARS_Performance_Performance_AnchorVs3NF_Results[[#This Row],[duration]]/1000/Table_LARS_Performance_Performance_AnchorVs3NF_Results[[#This Row],[queries]]</f>
        <v>3.9082999999999997</v>
      </c>
    </row>
    <row r="22" spans="1:12">
      <c r="A22">
        <v>26</v>
      </c>
      <c r="B22" t="s">
        <v>10</v>
      </c>
      <c r="C22" s="1">
        <v>39972.452177893516</v>
      </c>
      <c r="D22" s="1">
        <v>39972.454295104166</v>
      </c>
      <c r="E22">
        <v>182926</v>
      </c>
      <c r="F22">
        <v>0</v>
      </c>
      <c r="G22" t="s">
        <v>16</v>
      </c>
      <c r="H22">
        <v>2</v>
      </c>
      <c r="I22">
        <v>10</v>
      </c>
      <c r="J22">
        <v>100000</v>
      </c>
      <c r="K22" s="5">
        <f>Table_LARS_Performance_Performance_AnchorVs3NF_Results[[#This Row],[duration]]/86400/1000</f>
        <v>2.1171990740740743E-3</v>
      </c>
    </row>
    <row r="23" spans="1:12">
      <c r="A23">
        <v>31</v>
      </c>
      <c r="B23" t="s">
        <v>10</v>
      </c>
      <c r="C23" s="1">
        <v>39972.456726851851</v>
      </c>
      <c r="D23" s="1">
        <v>39972.46087815972</v>
      </c>
      <c r="E23">
        <v>358673</v>
      </c>
      <c r="F23">
        <v>0</v>
      </c>
      <c r="G23" t="s">
        <v>16</v>
      </c>
      <c r="H23">
        <v>2</v>
      </c>
      <c r="I23">
        <v>20</v>
      </c>
      <c r="J23">
        <v>100000</v>
      </c>
      <c r="K23" s="5">
        <f>Table_LARS_Performance_Performance_AnchorVs3NF_Results[[#This Row],[duration]]/86400/1000</f>
        <v>4.1513078703703703E-3</v>
      </c>
    </row>
    <row r="24" spans="1:12">
      <c r="A24">
        <v>36</v>
      </c>
      <c r="B24" t="s">
        <v>10</v>
      </c>
      <c r="C24" s="1">
        <v>39972.463996527775</v>
      </c>
      <c r="D24" s="1">
        <v>39972.470150150461</v>
      </c>
      <c r="E24">
        <v>531673</v>
      </c>
      <c r="F24">
        <v>0</v>
      </c>
      <c r="G24" t="s">
        <v>16</v>
      </c>
      <c r="H24">
        <v>2</v>
      </c>
      <c r="I24">
        <v>30</v>
      </c>
      <c r="J24">
        <v>100000</v>
      </c>
      <c r="K24" s="5">
        <f>Table_LARS_Performance_Performance_AnchorVs3NF_Results[[#This Row],[duration]]/86400/1000</f>
        <v>6.1536226851851856E-3</v>
      </c>
    </row>
    <row r="25" spans="1:12">
      <c r="A25">
        <v>41</v>
      </c>
      <c r="B25" t="s">
        <v>10</v>
      </c>
      <c r="C25" s="1">
        <v>39972.473934918984</v>
      </c>
      <c r="D25" s="1">
        <v>39972.482196909725</v>
      </c>
      <c r="E25">
        <v>713836</v>
      </c>
      <c r="F25">
        <v>0</v>
      </c>
      <c r="G25" t="s">
        <v>16</v>
      </c>
      <c r="H25">
        <v>2</v>
      </c>
      <c r="I25">
        <v>40</v>
      </c>
      <c r="J25">
        <v>100000</v>
      </c>
      <c r="K25" s="5">
        <f>Table_LARS_Performance_Performance_AnchorVs3NF_Results[[#This Row],[duration]]/86400/1000</f>
        <v>8.2619907407407399E-3</v>
      </c>
    </row>
    <row r="26" spans="1:12">
      <c r="A26">
        <v>46</v>
      </c>
      <c r="B26" t="s">
        <v>10</v>
      </c>
      <c r="C26" s="1">
        <v>39972.486899189818</v>
      </c>
      <c r="D26" s="1">
        <v>39972.497403472225</v>
      </c>
      <c r="E26">
        <v>907570</v>
      </c>
      <c r="F26">
        <v>0</v>
      </c>
      <c r="G26" t="s">
        <v>16</v>
      </c>
      <c r="H26">
        <v>2</v>
      </c>
      <c r="I26">
        <v>50</v>
      </c>
      <c r="J26">
        <v>100000</v>
      </c>
      <c r="K26" s="5">
        <f>Table_LARS_Performance_Performance_AnchorVs3NF_Results[[#This Row],[duration]]/86400/1000</f>
        <v>1.0504282407407407E-2</v>
      </c>
    </row>
    <row r="27" spans="1:12">
      <c r="A27">
        <v>5</v>
      </c>
      <c r="B27" t="s">
        <v>15</v>
      </c>
      <c r="C27" s="1">
        <v>39967.611270949077</v>
      </c>
      <c r="D27" s="1">
        <v>39967.61221269676</v>
      </c>
      <c r="E27">
        <v>81366</v>
      </c>
      <c r="F27">
        <v>10</v>
      </c>
      <c r="G27" t="s">
        <v>11</v>
      </c>
      <c r="H27">
        <v>2</v>
      </c>
      <c r="I27">
        <v>10</v>
      </c>
      <c r="J27">
        <v>200000</v>
      </c>
      <c r="K27" s="5">
        <f>Table_LARS_Performance_Performance_AnchorVs3NF_Results[[#This Row],[duration]]/86400/1000</f>
        <v>9.4173611111111107E-4</v>
      </c>
      <c r="L27" s="6">
        <f>Table_LARS_Performance_Performance_AnchorVs3NF_Results[[#This Row],[duration]]/1000/Table_LARS_Performance_Performance_AnchorVs3NF_Results[[#This Row],[queries]]</f>
        <v>8.1365999999999996</v>
      </c>
    </row>
    <row r="28" spans="1:12">
      <c r="A28">
        <v>10</v>
      </c>
      <c r="B28" t="s">
        <v>15</v>
      </c>
      <c r="C28" s="1">
        <v>39967.627588344905</v>
      </c>
      <c r="D28" s="1">
        <v>39967.629595636572</v>
      </c>
      <c r="E28">
        <v>173430</v>
      </c>
      <c r="F28">
        <v>10</v>
      </c>
      <c r="G28" t="s">
        <v>11</v>
      </c>
      <c r="H28">
        <v>2</v>
      </c>
      <c r="I28">
        <v>10</v>
      </c>
      <c r="J28">
        <v>400000</v>
      </c>
      <c r="K28" s="5">
        <f>Table_LARS_Performance_Performance_AnchorVs3NF_Results[[#This Row],[duration]]/86400/1000</f>
        <v>2.0072916666666668E-3</v>
      </c>
      <c r="L28" s="6">
        <f>Table_LARS_Performance_Performance_AnchorVs3NF_Results[[#This Row],[duration]]/1000/Table_LARS_Performance_Performance_AnchorVs3NF_Results[[#This Row],[queries]]</f>
        <v>17.343</v>
      </c>
    </row>
    <row r="29" spans="1:12">
      <c r="A29">
        <v>15</v>
      </c>
      <c r="B29" t="s">
        <v>15</v>
      </c>
      <c r="C29" s="1">
        <v>39967.65196033565</v>
      </c>
      <c r="D29" s="1">
        <v>39967.654892442129</v>
      </c>
      <c r="E29">
        <v>253333</v>
      </c>
      <c r="F29">
        <v>10</v>
      </c>
      <c r="G29" t="s">
        <v>11</v>
      </c>
      <c r="H29">
        <v>2</v>
      </c>
      <c r="I29">
        <v>10</v>
      </c>
      <c r="J29">
        <v>600000</v>
      </c>
      <c r="K29" s="5">
        <f>Table_LARS_Performance_Performance_AnchorVs3NF_Results[[#This Row],[duration]]/86400/1000</f>
        <v>2.9320949074074071E-3</v>
      </c>
      <c r="L29" s="6">
        <f>Table_LARS_Performance_Performance_AnchorVs3NF_Results[[#This Row],[duration]]/1000/Table_LARS_Performance_Performance_AnchorVs3NF_Results[[#This Row],[queries]]</f>
        <v>25.333300000000001</v>
      </c>
    </row>
    <row r="30" spans="1:12">
      <c r="A30">
        <v>20</v>
      </c>
      <c r="B30" t="s">
        <v>15</v>
      </c>
      <c r="C30" s="1">
        <v>39967.685544675929</v>
      </c>
      <c r="D30" s="1">
        <v>39967.689343136575</v>
      </c>
      <c r="E30">
        <v>328186</v>
      </c>
      <c r="F30">
        <v>10</v>
      </c>
      <c r="G30" t="s">
        <v>11</v>
      </c>
      <c r="H30">
        <v>2</v>
      </c>
      <c r="I30">
        <v>10</v>
      </c>
      <c r="J30">
        <v>800000</v>
      </c>
      <c r="K30" s="5">
        <f>Table_LARS_Performance_Performance_AnchorVs3NF_Results[[#This Row],[duration]]/86400/1000</f>
        <v>3.7984490740740743E-3</v>
      </c>
      <c r="L30" s="6">
        <f>Table_LARS_Performance_Performance_AnchorVs3NF_Results[[#This Row],[duration]]/1000/Table_LARS_Performance_Performance_AnchorVs3NF_Results[[#This Row],[queries]]</f>
        <v>32.818599999999996</v>
      </c>
    </row>
    <row r="31" spans="1:12">
      <c r="A31">
        <v>25</v>
      </c>
      <c r="B31" t="s">
        <v>15</v>
      </c>
      <c r="C31" s="1">
        <v>39972.447334872682</v>
      </c>
      <c r="D31" s="1">
        <v>39972.452177199077</v>
      </c>
      <c r="E31">
        <v>418376</v>
      </c>
      <c r="F31">
        <v>10</v>
      </c>
      <c r="G31" t="s">
        <v>11</v>
      </c>
      <c r="H31">
        <v>2</v>
      </c>
      <c r="I31">
        <v>10</v>
      </c>
      <c r="J31">
        <v>1000000</v>
      </c>
      <c r="K31" s="5">
        <f>Table_LARS_Performance_Performance_AnchorVs3NF_Results[[#This Row],[duration]]/86400/1000</f>
        <v>4.8423148148148149E-3</v>
      </c>
      <c r="L31" s="6">
        <f>Table_LARS_Performance_Performance_AnchorVs3NF_Results[[#This Row],[duration]]/1000/Table_LARS_Performance_Performance_AnchorVs3NF_Results[[#This Row],[queries]]</f>
        <v>41.837599999999995</v>
      </c>
    </row>
    <row r="32" spans="1:12">
      <c r="A32">
        <v>3</v>
      </c>
      <c r="B32" t="s">
        <v>13</v>
      </c>
      <c r="C32" s="1">
        <v>39967.608572418983</v>
      </c>
      <c r="D32" s="1">
        <v>39967.609490127317</v>
      </c>
      <c r="E32">
        <v>79290</v>
      </c>
      <c r="F32">
        <v>10</v>
      </c>
      <c r="G32" t="s">
        <v>11</v>
      </c>
      <c r="H32">
        <v>2</v>
      </c>
      <c r="I32">
        <v>10</v>
      </c>
      <c r="J32">
        <v>200000</v>
      </c>
      <c r="K32" s="5">
        <f>Table_LARS_Performance_Performance_AnchorVs3NF_Results[[#This Row],[duration]]/86400/1000</f>
        <v>9.1770833333333331E-4</v>
      </c>
      <c r="L32" s="6">
        <f>Table_LARS_Performance_Performance_AnchorVs3NF_Results[[#This Row],[duration]]/1000/Table_LARS_Performance_Performance_AnchorVs3NF_Results[[#This Row],[queries]]</f>
        <v>7.9290000000000003</v>
      </c>
    </row>
    <row r="33" spans="1:12">
      <c r="A33">
        <v>8</v>
      </c>
      <c r="B33" t="s">
        <v>13</v>
      </c>
      <c r="C33" s="1">
        <v>39967.621510844911</v>
      </c>
      <c r="D33" s="1">
        <v>39967.623429363426</v>
      </c>
      <c r="E33">
        <v>165760</v>
      </c>
      <c r="F33">
        <v>10</v>
      </c>
      <c r="G33" t="s">
        <v>11</v>
      </c>
      <c r="H33">
        <v>2</v>
      </c>
      <c r="I33">
        <v>10</v>
      </c>
      <c r="J33">
        <v>400000</v>
      </c>
      <c r="K33" s="5">
        <f>Table_LARS_Performance_Performance_AnchorVs3NF_Results[[#This Row],[duration]]/86400/1000</f>
        <v>1.9185185185185186E-3</v>
      </c>
      <c r="L33" s="6">
        <f>Table_LARS_Performance_Performance_AnchorVs3NF_Results[[#This Row],[duration]]/1000/Table_LARS_Performance_Performance_AnchorVs3NF_Results[[#This Row],[queries]]</f>
        <v>16.576000000000001</v>
      </c>
    </row>
    <row r="34" spans="1:12">
      <c r="A34">
        <v>13</v>
      </c>
      <c r="B34" t="s">
        <v>13</v>
      </c>
      <c r="C34" s="1">
        <v>39967.643462615742</v>
      </c>
      <c r="D34" s="1">
        <v>39967.646267361109</v>
      </c>
      <c r="E34">
        <v>242330</v>
      </c>
      <c r="F34">
        <v>10</v>
      </c>
      <c r="G34" t="s">
        <v>11</v>
      </c>
      <c r="H34">
        <v>2</v>
      </c>
      <c r="I34">
        <v>10</v>
      </c>
      <c r="J34">
        <v>600000</v>
      </c>
      <c r="K34" s="5">
        <f>Table_LARS_Performance_Performance_AnchorVs3NF_Results[[#This Row],[duration]]/86400/1000</f>
        <v>2.8047453703703702E-3</v>
      </c>
      <c r="L34" s="6">
        <f>Table_LARS_Performance_Performance_AnchorVs3NF_Results[[#This Row],[duration]]/1000/Table_LARS_Performance_Performance_AnchorVs3NF_Results[[#This Row],[queries]]</f>
        <v>24.233000000000001</v>
      </c>
    </row>
    <row r="35" spans="1:12">
      <c r="A35">
        <v>18</v>
      </c>
      <c r="B35" t="s">
        <v>13</v>
      </c>
      <c r="C35" s="1">
        <v>39967.674209062498</v>
      </c>
      <c r="D35" s="1">
        <v>39967.677898958333</v>
      </c>
      <c r="E35">
        <v>318806</v>
      </c>
      <c r="F35">
        <v>10</v>
      </c>
      <c r="G35" t="s">
        <v>11</v>
      </c>
      <c r="H35">
        <v>2</v>
      </c>
      <c r="I35">
        <v>10</v>
      </c>
      <c r="J35">
        <v>800000</v>
      </c>
      <c r="K35" s="5">
        <f>Table_LARS_Performance_Performance_AnchorVs3NF_Results[[#This Row],[duration]]/86400/1000</f>
        <v>3.6898842592592591E-3</v>
      </c>
      <c r="L35" s="6">
        <f>Table_LARS_Performance_Performance_AnchorVs3NF_Results[[#This Row],[duration]]/1000/Table_LARS_Performance_Performance_AnchorVs3NF_Results[[#This Row],[queries]]</f>
        <v>31.880599999999998</v>
      </c>
    </row>
    <row r="36" spans="1:12">
      <c r="A36">
        <v>23</v>
      </c>
      <c r="B36" t="s">
        <v>13</v>
      </c>
      <c r="C36" s="1">
        <v>39972.43253622685</v>
      </c>
      <c r="D36" s="1">
        <v>39972.437476273146</v>
      </c>
      <c r="E36">
        <v>426820</v>
      </c>
      <c r="F36">
        <v>10</v>
      </c>
      <c r="G36" t="s">
        <v>11</v>
      </c>
      <c r="H36">
        <v>2</v>
      </c>
      <c r="I36">
        <v>10</v>
      </c>
      <c r="J36">
        <v>1000000</v>
      </c>
      <c r="K36" s="5">
        <f>Table_LARS_Performance_Performance_AnchorVs3NF_Results[[#This Row],[duration]]/86400/1000</f>
        <v>4.9400462962962965E-3</v>
      </c>
      <c r="L36" s="6">
        <f>Table_LARS_Performance_Performance_AnchorVs3NF_Results[[#This Row],[duration]]/1000/Table_LARS_Performance_Performance_AnchorVs3NF_Results[[#This Row],[queries]]</f>
        <v>42.682000000000002</v>
      </c>
    </row>
    <row r="37" spans="1:12">
      <c r="A37">
        <v>4</v>
      </c>
      <c r="B37" t="s">
        <v>14</v>
      </c>
      <c r="C37" s="1">
        <v>39967.609490127317</v>
      </c>
      <c r="D37" s="1">
        <v>39967.611223993059</v>
      </c>
      <c r="E37">
        <v>149806</v>
      </c>
      <c r="F37">
        <v>10</v>
      </c>
      <c r="G37" t="s">
        <v>11</v>
      </c>
      <c r="H37">
        <v>2</v>
      </c>
      <c r="I37">
        <v>10</v>
      </c>
      <c r="J37">
        <v>200000</v>
      </c>
      <c r="K37" s="5">
        <f>Table_LARS_Performance_Performance_AnchorVs3NF_Results[[#This Row],[duration]]/86400/1000</f>
        <v>1.7338657407407407E-3</v>
      </c>
      <c r="L37" s="6">
        <f>Table_LARS_Performance_Performance_AnchorVs3NF_Results[[#This Row],[duration]]/1000/Table_LARS_Performance_Performance_AnchorVs3NF_Results[[#This Row],[queries]]</f>
        <v>14.980600000000001</v>
      </c>
    </row>
    <row r="38" spans="1:12">
      <c r="A38">
        <v>9</v>
      </c>
      <c r="B38" t="s">
        <v>14</v>
      </c>
      <c r="C38" s="1">
        <v>39967.623429513886</v>
      </c>
      <c r="D38" s="1">
        <v>39967.627581134257</v>
      </c>
      <c r="E38">
        <v>358700</v>
      </c>
      <c r="F38">
        <v>10</v>
      </c>
      <c r="G38" t="s">
        <v>11</v>
      </c>
      <c r="H38">
        <v>2</v>
      </c>
      <c r="I38">
        <v>10</v>
      </c>
      <c r="J38">
        <v>400000</v>
      </c>
      <c r="K38" s="5">
        <f>Table_LARS_Performance_Performance_AnchorVs3NF_Results[[#This Row],[duration]]/86400/1000</f>
        <v>4.1516203703703706E-3</v>
      </c>
      <c r="L38" s="6">
        <f>Table_LARS_Performance_Performance_AnchorVs3NF_Results[[#This Row],[duration]]/1000/Table_LARS_Performance_Performance_AnchorVs3NF_Results[[#This Row],[queries]]</f>
        <v>35.869999999999997</v>
      </c>
    </row>
    <row r="39" spans="1:12">
      <c r="A39">
        <v>14</v>
      </c>
      <c r="B39" t="s">
        <v>14</v>
      </c>
      <c r="C39" s="1">
        <v>39967.646267361109</v>
      </c>
      <c r="D39" s="1">
        <v>39967.651952928238</v>
      </c>
      <c r="E39">
        <v>491233</v>
      </c>
      <c r="F39">
        <v>10</v>
      </c>
      <c r="G39" t="s">
        <v>11</v>
      </c>
      <c r="H39">
        <v>2</v>
      </c>
      <c r="I39">
        <v>10</v>
      </c>
      <c r="J39">
        <v>600000</v>
      </c>
      <c r="K39" s="5">
        <f>Table_LARS_Performance_Performance_AnchorVs3NF_Results[[#This Row],[duration]]/86400/1000</f>
        <v>5.6855671296296298E-3</v>
      </c>
      <c r="L39" s="6">
        <f>Table_LARS_Performance_Performance_AnchorVs3NF_Results[[#This Row],[duration]]/1000/Table_LARS_Performance_Performance_AnchorVs3NF_Results[[#This Row],[queries]]</f>
        <v>49.1233</v>
      </c>
    </row>
    <row r="40" spans="1:12">
      <c r="A40">
        <v>19</v>
      </c>
      <c r="B40" t="s">
        <v>14</v>
      </c>
      <c r="C40" s="1">
        <v>39967.677898958333</v>
      </c>
      <c r="D40" s="1">
        <v>39967.685537465281</v>
      </c>
      <c r="E40">
        <v>659966</v>
      </c>
      <c r="F40">
        <v>10</v>
      </c>
      <c r="G40" t="s">
        <v>11</v>
      </c>
      <c r="H40">
        <v>2</v>
      </c>
      <c r="I40">
        <v>10</v>
      </c>
      <c r="J40">
        <v>800000</v>
      </c>
      <c r="K40" s="5">
        <f>Table_LARS_Performance_Performance_AnchorVs3NF_Results[[#This Row],[duration]]/86400/1000</f>
        <v>7.638495370370371E-3</v>
      </c>
      <c r="L40" s="6">
        <f>Table_LARS_Performance_Performance_AnchorVs3NF_Results[[#This Row],[duration]]/1000/Table_LARS_Performance_Performance_AnchorVs3NF_Results[[#This Row],[queries]]</f>
        <v>65.996600000000001</v>
      </c>
    </row>
    <row r="41" spans="1:12">
      <c r="A41">
        <v>24</v>
      </c>
      <c r="B41" t="s">
        <v>14</v>
      </c>
      <c r="C41" s="1">
        <v>39972.43747646991</v>
      </c>
      <c r="D41" s="1">
        <v>39972.447327662034</v>
      </c>
      <c r="E41">
        <v>851143</v>
      </c>
      <c r="F41">
        <v>10</v>
      </c>
      <c r="G41" t="s">
        <v>11</v>
      </c>
      <c r="H41">
        <v>2</v>
      </c>
      <c r="I41">
        <v>10</v>
      </c>
      <c r="J41">
        <v>1000000</v>
      </c>
      <c r="K41" s="5">
        <f>Table_LARS_Performance_Performance_AnchorVs3NF_Results[[#This Row],[duration]]/86400/1000</f>
        <v>9.8511921296296281E-3</v>
      </c>
      <c r="L41" s="6">
        <f>Table_LARS_Performance_Performance_AnchorVs3NF_Results[[#This Row],[duration]]/1000/Table_LARS_Performance_Performance_AnchorVs3NF_Results[[#This Row],[queries]]</f>
        <v>85.1143</v>
      </c>
    </row>
    <row r="42" spans="1:12">
      <c r="A42">
        <v>2</v>
      </c>
      <c r="B42" t="s">
        <v>12</v>
      </c>
      <c r="C42" s="1">
        <v>39967.607759722225</v>
      </c>
      <c r="D42" s="1">
        <v>39967.60857152778</v>
      </c>
      <c r="E42">
        <v>70140</v>
      </c>
      <c r="F42">
        <v>10</v>
      </c>
      <c r="G42" t="s">
        <v>11</v>
      </c>
      <c r="H42">
        <v>2</v>
      </c>
      <c r="I42">
        <v>10</v>
      </c>
      <c r="J42">
        <v>200000</v>
      </c>
      <c r="K42" s="5">
        <f>Table_LARS_Performance_Performance_AnchorVs3NF_Results[[#This Row],[duration]]/86400/1000</f>
        <v>8.1180555555555552E-4</v>
      </c>
      <c r="L42" s="6">
        <f>Table_LARS_Performance_Performance_AnchorVs3NF_Results[[#This Row],[duration]]/1000/Table_LARS_Performance_Performance_AnchorVs3NF_Results[[#This Row],[queries]]</f>
        <v>7.0140000000000002</v>
      </c>
    </row>
    <row r="43" spans="1:12">
      <c r="A43">
        <v>7</v>
      </c>
      <c r="B43" t="s">
        <v>12</v>
      </c>
      <c r="C43" s="1">
        <v>39967.619905405096</v>
      </c>
      <c r="D43" s="1">
        <v>39967.621510844911</v>
      </c>
      <c r="E43">
        <v>138710</v>
      </c>
      <c r="F43">
        <v>10</v>
      </c>
      <c r="G43" t="s">
        <v>11</v>
      </c>
      <c r="H43">
        <v>2</v>
      </c>
      <c r="I43">
        <v>10</v>
      </c>
      <c r="J43">
        <v>400000</v>
      </c>
      <c r="K43" s="5">
        <f>Table_LARS_Performance_Performance_AnchorVs3NF_Results[[#This Row],[duration]]/86400/1000</f>
        <v>1.6054398148148148E-3</v>
      </c>
      <c r="L43" s="6">
        <f>Table_LARS_Performance_Performance_AnchorVs3NF_Results[[#This Row],[duration]]/1000/Table_LARS_Performance_Performance_AnchorVs3NF_Results[[#This Row],[queries]]</f>
        <v>13.871</v>
      </c>
    </row>
    <row r="44" spans="1:12">
      <c r="A44">
        <v>12</v>
      </c>
      <c r="B44" t="s">
        <v>12</v>
      </c>
      <c r="C44" s="1">
        <v>39967.641091203703</v>
      </c>
      <c r="D44" s="1">
        <v>39967.643462615742</v>
      </c>
      <c r="E44">
        <v>204890</v>
      </c>
      <c r="F44">
        <v>10</v>
      </c>
      <c r="G44" t="s">
        <v>11</v>
      </c>
      <c r="H44">
        <v>2</v>
      </c>
      <c r="I44">
        <v>10</v>
      </c>
      <c r="J44">
        <v>600000</v>
      </c>
      <c r="K44" s="5">
        <f>Table_LARS_Performance_Performance_AnchorVs3NF_Results[[#This Row],[duration]]/86400/1000</f>
        <v>2.3714120370370369E-3</v>
      </c>
      <c r="L44" s="6">
        <f>Table_LARS_Performance_Performance_AnchorVs3NF_Results[[#This Row],[duration]]/1000/Table_LARS_Performance_Performance_AnchorVs3NF_Results[[#This Row],[queries]]</f>
        <v>20.488999999999997</v>
      </c>
    </row>
    <row r="45" spans="1:12">
      <c r="A45">
        <v>17</v>
      </c>
      <c r="B45" t="s">
        <v>12</v>
      </c>
      <c r="C45" s="1">
        <v>39967.67082890046</v>
      </c>
      <c r="D45" s="1">
        <v>39967.674209062498</v>
      </c>
      <c r="E45">
        <v>292046</v>
      </c>
      <c r="F45">
        <v>10</v>
      </c>
      <c r="G45" t="s">
        <v>11</v>
      </c>
      <c r="H45">
        <v>2</v>
      </c>
      <c r="I45">
        <v>10</v>
      </c>
      <c r="J45">
        <v>800000</v>
      </c>
      <c r="K45" s="5">
        <f>Table_LARS_Performance_Performance_AnchorVs3NF_Results[[#This Row],[duration]]/86400/1000</f>
        <v>3.380162037037037E-3</v>
      </c>
      <c r="L45" s="6">
        <f>Table_LARS_Performance_Performance_AnchorVs3NF_Results[[#This Row],[duration]]/1000/Table_LARS_Performance_Performance_AnchorVs3NF_Results[[#This Row],[queries]]</f>
        <v>29.204599999999999</v>
      </c>
    </row>
    <row r="46" spans="1:12">
      <c r="A46">
        <v>22</v>
      </c>
      <c r="B46" t="s">
        <v>12</v>
      </c>
      <c r="C46" s="1">
        <v>39972.428372800925</v>
      </c>
      <c r="D46" s="1">
        <v>39972.432536030094</v>
      </c>
      <c r="E46">
        <v>359703</v>
      </c>
      <c r="F46">
        <v>10</v>
      </c>
      <c r="G46" t="s">
        <v>11</v>
      </c>
      <c r="H46">
        <v>2</v>
      </c>
      <c r="I46">
        <v>10</v>
      </c>
      <c r="J46">
        <v>1000000</v>
      </c>
      <c r="K46" s="5">
        <f>Table_LARS_Performance_Performance_AnchorVs3NF_Results[[#This Row],[duration]]/86400/1000</f>
        <v>4.1632291666666666E-3</v>
      </c>
      <c r="L46" s="6">
        <f>Table_LARS_Performance_Performance_AnchorVs3NF_Results[[#This Row],[duration]]/1000/Table_LARS_Performance_Performance_AnchorVs3NF_Results[[#This Row],[queries]]</f>
        <v>35.970299999999995</v>
      </c>
    </row>
    <row r="47" spans="1:12">
      <c r="A47">
        <v>1</v>
      </c>
      <c r="B47" t="s">
        <v>10</v>
      </c>
      <c r="C47" s="1">
        <v>39967.603525694445</v>
      </c>
      <c r="D47" s="1">
        <v>39967.607721956017</v>
      </c>
      <c r="E47">
        <v>362556</v>
      </c>
      <c r="F47">
        <v>0</v>
      </c>
      <c r="G47" t="s">
        <v>11</v>
      </c>
      <c r="H47">
        <v>2</v>
      </c>
      <c r="I47">
        <v>10</v>
      </c>
      <c r="J47">
        <v>200000</v>
      </c>
      <c r="K47" s="5">
        <f>Table_LARS_Performance_Performance_AnchorVs3NF_Results[[#This Row],[duration]]/86400/1000</f>
        <v>4.1962500000000003E-3</v>
      </c>
    </row>
    <row r="48" spans="1:12">
      <c r="A48">
        <v>6</v>
      </c>
      <c r="B48" t="s">
        <v>10</v>
      </c>
      <c r="C48" s="1">
        <v>39967.612213229164</v>
      </c>
      <c r="D48" s="1">
        <v>39967.619799768516</v>
      </c>
      <c r="E48">
        <v>655476</v>
      </c>
      <c r="F48">
        <v>0</v>
      </c>
      <c r="G48" t="s">
        <v>11</v>
      </c>
      <c r="H48">
        <v>2</v>
      </c>
      <c r="I48">
        <v>10</v>
      </c>
      <c r="J48">
        <v>400000</v>
      </c>
      <c r="K48" s="5">
        <f>Table_LARS_Performance_Performance_AnchorVs3NF_Results[[#This Row],[duration]]/86400/1000</f>
        <v>7.5865277777777771E-3</v>
      </c>
    </row>
    <row r="49" spans="1:12">
      <c r="A49">
        <v>11</v>
      </c>
      <c r="B49" t="s">
        <v>10</v>
      </c>
      <c r="C49" s="1">
        <v>39967.629596180559</v>
      </c>
      <c r="D49" s="1">
        <v>39967.640959259261</v>
      </c>
      <c r="E49">
        <v>981770</v>
      </c>
      <c r="F49">
        <v>0</v>
      </c>
      <c r="G49" t="s">
        <v>11</v>
      </c>
      <c r="H49">
        <v>2</v>
      </c>
      <c r="I49">
        <v>10</v>
      </c>
      <c r="J49">
        <v>600000</v>
      </c>
      <c r="K49" s="5">
        <f>Table_LARS_Performance_Performance_AnchorVs3NF_Results[[#This Row],[duration]]/86400/1000</f>
        <v>1.1363078703703703E-2</v>
      </c>
    </row>
    <row r="50" spans="1:12">
      <c r="A50">
        <v>16</v>
      </c>
      <c r="B50" t="s">
        <v>10</v>
      </c>
      <c r="C50" s="1">
        <v>39967.65489297454</v>
      </c>
      <c r="D50" s="1">
        <v>39967.670677743059</v>
      </c>
      <c r="E50">
        <v>1363803</v>
      </c>
      <c r="F50">
        <v>0</v>
      </c>
      <c r="G50" t="s">
        <v>11</v>
      </c>
      <c r="H50">
        <v>2</v>
      </c>
      <c r="I50">
        <v>10</v>
      </c>
      <c r="J50">
        <v>800000</v>
      </c>
      <c r="K50" s="5">
        <f>Table_LARS_Performance_Performance_AnchorVs3NF_Results[[#This Row],[duration]]/86400/1000</f>
        <v>1.5784756944444443E-2</v>
      </c>
    </row>
    <row r="51" spans="1:12">
      <c r="A51">
        <v>21</v>
      </c>
      <c r="B51" t="s">
        <v>10</v>
      </c>
      <c r="C51" s="1">
        <v>39967.689343518519</v>
      </c>
      <c r="D51" s="1">
        <v>39967.708866782406</v>
      </c>
      <c r="E51">
        <v>1686810</v>
      </c>
      <c r="F51">
        <v>0</v>
      </c>
      <c r="G51" t="s">
        <v>11</v>
      </c>
      <c r="H51">
        <v>2</v>
      </c>
      <c r="I51">
        <v>10</v>
      </c>
      <c r="J51">
        <v>1000000</v>
      </c>
      <c r="K51" s="5">
        <f>Table_LARS_Performance_Performance_AnchorVs3NF_Results[[#This Row],[duration]]/86400/1000</f>
        <v>1.9523263888888889E-2</v>
      </c>
    </row>
    <row r="52" spans="1:12">
      <c r="A52" s="2"/>
      <c r="B52" s="2"/>
      <c r="C52" s="3"/>
      <c r="D52" s="3"/>
      <c r="E52" s="2">
        <f>SUBTOTAL(109,[duration])</f>
        <v>15442448</v>
      </c>
      <c r="F52" s="2"/>
      <c r="G52" s="2"/>
      <c r="H52" s="2"/>
      <c r="I52" s="2"/>
      <c r="J52" s="2"/>
      <c r="K52" s="4">
        <f>SUBTOTAL(109,[Tidsåtgång])</f>
        <v>0.17873203703703705</v>
      </c>
      <c r="L52" s="7">
        <f>AVERAGE([Kolumn1])</f>
        <v>19.243387500000001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1:K201"/>
  <sheetViews>
    <sheetView tabSelected="1" workbookViewId="0">
      <selection activeCell="M12" sqref="M12"/>
    </sheetView>
  </sheetViews>
  <sheetFormatPr defaultRowHeight="15"/>
  <cols>
    <col min="1" max="1" width="13.85546875" customWidth="1"/>
    <col min="2" max="2" width="4.85546875" customWidth="1"/>
    <col min="3" max="3" width="30" bestFit="1" customWidth="1"/>
    <col min="4" max="5" width="15.5703125" bestFit="1" customWidth="1"/>
    <col min="6" max="6" width="10.7109375" customWidth="1"/>
    <col min="7" max="7" width="9.85546875" customWidth="1"/>
    <col min="8" max="8" width="24.85546875" bestFit="1" customWidth="1"/>
    <col min="9" max="9" width="10" customWidth="1"/>
    <col min="10" max="10" width="11.85546875" customWidth="1"/>
    <col min="11" max="11" width="8" bestFit="1" customWidth="1"/>
  </cols>
  <sheetData>
    <row r="1" spans="1:11" ht="15.75" thickBot="1">
      <c r="A1" s="10" t="s">
        <v>20</v>
      </c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</row>
    <row r="2" spans="1:11" ht="15.75" thickTop="1">
      <c r="A2" s="11" t="s">
        <v>21</v>
      </c>
      <c r="B2" s="11">
        <v>30</v>
      </c>
      <c r="C2" s="11" t="s">
        <v>15</v>
      </c>
      <c r="D2" s="12">
        <v>39958.846484988426</v>
      </c>
      <c r="E2" s="12">
        <v>39958.846649803243</v>
      </c>
      <c r="F2" s="11">
        <v>14240</v>
      </c>
      <c r="G2" s="11">
        <v>10</v>
      </c>
      <c r="H2" s="11" t="s">
        <v>16</v>
      </c>
      <c r="I2" s="11">
        <v>2</v>
      </c>
      <c r="J2" s="11">
        <v>10</v>
      </c>
      <c r="K2" s="11">
        <v>100000</v>
      </c>
    </row>
    <row r="3" spans="1:11">
      <c r="A3" s="13" t="s">
        <v>21</v>
      </c>
      <c r="B3" s="13">
        <v>35</v>
      </c>
      <c r="C3" s="13" t="s">
        <v>15</v>
      </c>
      <c r="D3" s="14">
        <v>39958.853524305552</v>
      </c>
      <c r="E3" s="14">
        <v>39958.853692476849</v>
      </c>
      <c r="F3" s="13">
        <v>14530</v>
      </c>
      <c r="G3" s="13">
        <v>10</v>
      </c>
      <c r="H3" s="13" t="s">
        <v>16</v>
      </c>
      <c r="I3" s="13">
        <v>2</v>
      </c>
      <c r="J3" s="13">
        <v>20</v>
      </c>
      <c r="K3" s="13">
        <v>100000</v>
      </c>
    </row>
    <row r="4" spans="1:11">
      <c r="A4" s="11" t="s">
        <v>21</v>
      </c>
      <c r="B4" s="11">
        <v>40</v>
      </c>
      <c r="C4" s="11" t="s">
        <v>15</v>
      </c>
      <c r="D4" s="12">
        <v>39958.863277974539</v>
      </c>
      <c r="E4" s="12">
        <v>39958.863466168979</v>
      </c>
      <c r="F4" s="11">
        <v>16260</v>
      </c>
      <c r="G4" s="11">
        <v>10</v>
      </c>
      <c r="H4" s="11" t="s">
        <v>16</v>
      </c>
      <c r="I4" s="11">
        <v>2</v>
      </c>
      <c r="J4" s="11">
        <v>30</v>
      </c>
      <c r="K4" s="11">
        <v>100000</v>
      </c>
    </row>
    <row r="5" spans="1:11">
      <c r="A5" s="13" t="s">
        <v>21</v>
      </c>
      <c r="B5" s="13">
        <v>45</v>
      </c>
      <c r="C5" s="13" t="s">
        <v>15</v>
      </c>
      <c r="D5" s="14">
        <v>39958.875981828707</v>
      </c>
      <c r="E5" s="14">
        <v>39958.876186145833</v>
      </c>
      <c r="F5" s="13">
        <v>17653</v>
      </c>
      <c r="G5" s="13">
        <v>10</v>
      </c>
      <c r="H5" s="13" t="s">
        <v>16</v>
      </c>
      <c r="I5" s="13">
        <v>2</v>
      </c>
      <c r="J5" s="13">
        <v>40</v>
      </c>
      <c r="K5" s="13">
        <v>100000</v>
      </c>
    </row>
    <row r="6" spans="1:11">
      <c r="A6" s="11" t="s">
        <v>21</v>
      </c>
      <c r="B6" s="11">
        <v>50</v>
      </c>
      <c r="C6" s="11" t="s">
        <v>15</v>
      </c>
      <c r="D6" s="12">
        <v>39958.891817592594</v>
      </c>
      <c r="E6" s="12">
        <v>39958.892029166665</v>
      </c>
      <c r="F6" s="11">
        <v>18280</v>
      </c>
      <c r="G6" s="11">
        <v>10</v>
      </c>
      <c r="H6" s="11" t="s">
        <v>16</v>
      </c>
      <c r="I6" s="11">
        <v>2</v>
      </c>
      <c r="J6" s="11">
        <v>50</v>
      </c>
      <c r="K6" s="11">
        <v>100000</v>
      </c>
    </row>
    <row r="7" spans="1:11">
      <c r="A7" s="13" t="s">
        <v>21</v>
      </c>
      <c r="B7" s="13">
        <v>28</v>
      </c>
      <c r="C7" s="13" t="s">
        <v>13</v>
      </c>
      <c r="D7" s="14">
        <v>39958.845730057874</v>
      </c>
      <c r="E7" s="14">
        <v>39958.845864930554</v>
      </c>
      <c r="F7" s="13">
        <v>11653</v>
      </c>
      <c r="G7" s="13">
        <v>10</v>
      </c>
      <c r="H7" s="13" t="s">
        <v>16</v>
      </c>
      <c r="I7" s="13">
        <v>2</v>
      </c>
      <c r="J7" s="13">
        <v>10</v>
      </c>
      <c r="K7" s="13">
        <v>100000</v>
      </c>
    </row>
    <row r="8" spans="1:11">
      <c r="A8" s="11" t="s">
        <v>21</v>
      </c>
      <c r="B8" s="11">
        <v>33</v>
      </c>
      <c r="C8" s="11" t="s">
        <v>13</v>
      </c>
      <c r="D8" s="12">
        <v>39958.852808101852</v>
      </c>
      <c r="E8" s="12">
        <v>39958.852956249997</v>
      </c>
      <c r="F8" s="11">
        <v>12800</v>
      </c>
      <c r="G8" s="11">
        <v>10</v>
      </c>
      <c r="H8" s="11" t="s">
        <v>16</v>
      </c>
      <c r="I8" s="11">
        <v>2</v>
      </c>
      <c r="J8" s="11">
        <v>20</v>
      </c>
      <c r="K8" s="11">
        <v>100000</v>
      </c>
    </row>
    <row r="9" spans="1:11">
      <c r="A9" s="13" t="s">
        <v>21</v>
      </c>
      <c r="B9" s="13">
        <v>38</v>
      </c>
      <c r="C9" s="13" t="s">
        <v>13</v>
      </c>
      <c r="D9" s="14">
        <v>39958.862591006946</v>
      </c>
      <c r="E9" s="14">
        <v>39958.86275177083</v>
      </c>
      <c r="F9" s="13">
        <v>13890</v>
      </c>
      <c r="G9" s="13">
        <v>10</v>
      </c>
      <c r="H9" s="13" t="s">
        <v>16</v>
      </c>
      <c r="I9" s="13">
        <v>2</v>
      </c>
      <c r="J9" s="13">
        <v>30</v>
      </c>
      <c r="K9" s="13">
        <v>100000</v>
      </c>
    </row>
    <row r="10" spans="1:11">
      <c r="A10" s="11" t="s">
        <v>21</v>
      </c>
      <c r="B10" s="11">
        <v>43</v>
      </c>
      <c r="C10" s="11" t="s">
        <v>13</v>
      </c>
      <c r="D10" s="12">
        <v>39958.875292129633</v>
      </c>
      <c r="E10" s="12">
        <v>39958.875458946757</v>
      </c>
      <c r="F10" s="11">
        <v>14413</v>
      </c>
      <c r="G10" s="11">
        <v>10</v>
      </c>
      <c r="H10" s="11" t="s">
        <v>16</v>
      </c>
      <c r="I10" s="11">
        <v>2</v>
      </c>
      <c r="J10" s="11">
        <v>40</v>
      </c>
      <c r="K10" s="11">
        <v>100000</v>
      </c>
    </row>
    <row r="11" spans="1:11">
      <c r="A11" s="13" t="s">
        <v>21</v>
      </c>
      <c r="B11" s="13">
        <v>48</v>
      </c>
      <c r="C11" s="13" t="s">
        <v>13</v>
      </c>
      <c r="D11" s="14">
        <v>39958.891103784721</v>
      </c>
      <c r="E11" s="14">
        <v>39958.89131215278</v>
      </c>
      <c r="F11" s="13">
        <v>18003</v>
      </c>
      <c r="G11" s="13">
        <v>10</v>
      </c>
      <c r="H11" s="13" t="s">
        <v>16</v>
      </c>
      <c r="I11" s="13">
        <v>2</v>
      </c>
      <c r="J11" s="13">
        <v>50</v>
      </c>
      <c r="K11" s="13">
        <v>100000</v>
      </c>
    </row>
    <row r="12" spans="1:11">
      <c r="A12" s="11" t="s">
        <v>21</v>
      </c>
      <c r="B12" s="11">
        <v>29</v>
      </c>
      <c r="C12" s="11" t="s">
        <v>14</v>
      </c>
      <c r="D12" s="12">
        <v>39958.8458650463</v>
      </c>
      <c r="E12" s="12">
        <v>39958.84647650463</v>
      </c>
      <c r="F12" s="11">
        <v>52830</v>
      </c>
      <c r="G12" s="11">
        <v>10</v>
      </c>
      <c r="H12" s="11" t="s">
        <v>16</v>
      </c>
      <c r="I12" s="11">
        <v>2</v>
      </c>
      <c r="J12" s="11">
        <v>10</v>
      </c>
      <c r="K12" s="11">
        <v>100000</v>
      </c>
    </row>
    <row r="13" spans="1:11">
      <c r="A13" s="13" t="s">
        <v>21</v>
      </c>
      <c r="B13" s="13">
        <v>34</v>
      </c>
      <c r="C13" s="13" t="s">
        <v>14</v>
      </c>
      <c r="D13" s="14">
        <v>39958.852956365743</v>
      </c>
      <c r="E13" s="14">
        <v>39958.853515659721</v>
      </c>
      <c r="F13" s="13">
        <v>48323</v>
      </c>
      <c r="G13" s="13">
        <v>10</v>
      </c>
      <c r="H13" s="13" t="s">
        <v>16</v>
      </c>
      <c r="I13" s="13">
        <v>2</v>
      </c>
      <c r="J13" s="13">
        <v>20</v>
      </c>
      <c r="K13" s="13">
        <v>100000</v>
      </c>
    </row>
    <row r="14" spans="1:11">
      <c r="A14" s="11" t="s">
        <v>21</v>
      </c>
      <c r="B14" s="11">
        <v>39</v>
      </c>
      <c r="C14" s="11" t="s">
        <v>14</v>
      </c>
      <c r="D14" s="12">
        <v>39958.862751886576</v>
      </c>
      <c r="E14" s="12">
        <v>39958.863269479167</v>
      </c>
      <c r="F14" s="11">
        <v>44720</v>
      </c>
      <c r="G14" s="11">
        <v>10</v>
      </c>
      <c r="H14" s="11" t="s">
        <v>16</v>
      </c>
      <c r="I14" s="11">
        <v>2</v>
      </c>
      <c r="J14" s="11">
        <v>30</v>
      </c>
      <c r="K14" s="11">
        <v>100000</v>
      </c>
    </row>
    <row r="15" spans="1:11">
      <c r="A15" s="13" t="s">
        <v>21</v>
      </c>
      <c r="B15" s="13">
        <v>44</v>
      </c>
      <c r="C15" s="13" t="s">
        <v>14</v>
      </c>
      <c r="D15" s="14">
        <v>39958.875459027775</v>
      </c>
      <c r="E15" s="14">
        <v>39958.875973379632</v>
      </c>
      <c r="F15" s="13">
        <v>44440</v>
      </c>
      <c r="G15" s="13">
        <v>10</v>
      </c>
      <c r="H15" s="13" t="s">
        <v>16</v>
      </c>
      <c r="I15" s="13">
        <v>2</v>
      </c>
      <c r="J15" s="13">
        <v>40</v>
      </c>
      <c r="K15" s="13">
        <v>100000</v>
      </c>
    </row>
    <row r="16" spans="1:11">
      <c r="A16" s="11" t="s">
        <v>21</v>
      </c>
      <c r="B16" s="11">
        <v>49</v>
      </c>
      <c r="C16" s="11" t="s">
        <v>14</v>
      </c>
      <c r="D16" s="12">
        <v>39958.891312233798</v>
      </c>
      <c r="E16" s="12">
        <v>39958.89180917824</v>
      </c>
      <c r="F16" s="11">
        <v>42936</v>
      </c>
      <c r="G16" s="11">
        <v>10</v>
      </c>
      <c r="H16" s="11" t="s">
        <v>16</v>
      </c>
      <c r="I16" s="11">
        <v>2</v>
      </c>
      <c r="J16" s="11">
        <v>50</v>
      </c>
      <c r="K16" s="11">
        <v>100000</v>
      </c>
    </row>
    <row r="17" spans="1:11">
      <c r="A17" s="13" t="s">
        <v>21</v>
      </c>
      <c r="B17" s="13">
        <v>27</v>
      </c>
      <c r="C17" s="13" t="s">
        <v>12</v>
      </c>
      <c r="D17" s="14">
        <v>39958.84547291667</v>
      </c>
      <c r="E17" s="14">
        <v>39958.845729942128</v>
      </c>
      <c r="F17" s="13">
        <v>22206</v>
      </c>
      <c r="G17" s="13">
        <v>10</v>
      </c>
      <c r="H17" s="13" t="s">
        <v>16</v>
      </c>
      <c r="I17" s="13">
        <v>2</v>
      </c>
      <c r="J17" s="13">
        <v>10</v>
      </c>
      <c r="K17" s="13">
        <v>100000</v>
      </c>
    </row>
    <row r="18" spans="1:11">
      <c r="A18" s="11" t="s">
        <v>21</v>
      </c>
      <c r="B18" s="11">
        <v>32</v>
      </c>
      <c r="C18" s="11" t="s">
        <v>12</v>
      </c>
      <c r="D18" s="12">
        <v>39958.852489780096</v>
      </c>
      <c r="E18" s="12">
        <v>39958.852808020834</v>
      </c>
      <c r="F18" s="11">
        <v>27496</v>
      </c>
      <c r="G18" s="11">
        <v>10</v>
      </c>
      <c r="H18" s="11" t="s">
        <v>16</v>
      </c>
      <c r="I18" s="11">
        <v>2</v>
      </c>
      <c r="J18" s="11">
        <v>20</v>
      </c>
      <c r="K18" s="11">
        <v>100000</v>
      </c>
    </row>
    <row r="19" spans="1:11">
      <c r="A19" s="13" t="s">
        <v>21</v>
      </c>
      <c r="B19" s="13">
        <v>37</v>
      </c>
      <c r="C19" s="13" t="s">
        <v>12</v>
      </c>
      <c r="D19" s="14">
        <v>39958.86233009259</v>
      </c>
      <c r="E19" s="14">
        <v>39958.862590937497</v>
      </c>
      <c r="F19" s="13">
        <v>22536</v>
      </c>
      <c r="G19" s="13">
        <v>10</v>
      </c>
      <c r="H19" s="13" t="s">
        <v>16</v>
      </c>
      <c r="I19" s="13">
        <v>2</v>
      </c>
      <c r="J19" s="13">
        <v>30</v>
      </c>
      <c r="K19" s="13">
        <v>100000</v>
      </c>
    </row>
    <row r="20" spans="1:11">
      <c r="A20" s="11" t="s">
        <v>21</v>
      </c>
      <c r="B20" s="11">
        <v>42</v>
      </c>
      <c r="C20" s="11" t="s">
        <v>12</v>
      </c>
      <c r="D20" s="12">
        <v>39958.874959340275</v>
      </c>
      <c r="E20" s="12">
        <v>39958.875292013887</v>
      </c>
      <c r="F20" s="11">
        <v>28743</v>
      </c>
      <c r="G20" s="11">
        <v>10</v>
      </c>
      <c r="H20" s="11" t="s">
        <v>16</v>
      </c>
      <c r="I20" s="11">
        <v>2</v>
      </c>
      <c r="J20" s="11">
        <v>40</v>
      </c>
      <c r="K20" s="11">
        <v>100000</v>
      </c>
    </row>
    <row r="21" spans="1:11">
      <c r="A21" s="13" t="s">
        <v>21</v>
      </c>
      <c r="B21" s="13">
        <v>47</v>
      </c>
      <c r="C21" s="13" t="s">
        <v>12</v>
      </c>
      <c r="D21" s="14">
        <v>39958.890859409723</v>
      </c>
      <c r="E21" s="14">
        <v>39958.891103703703</v>
      </c>
      <c r="F21" s="13">
        <v>21106</v>
      </c>
      <c r="G21" s="13">
        <v>10</v>
      </c>
      <c r="H21" s="13" t="s">
        <v>16</v>
      </c>
      <c r="I21" s="13">
        <v>2</v>
      </c>
      <c r="J21" s="13">
        <v>50</v>
      </c>
      <c r="K21" s="13">
        <v>100000</v>
      </c>
    </row>
    <row r="22" spans="1:11">
      <c r="A22" s="11" t="s">
        <v>21</v>
      </c>
      <c r="B22" s="11">
        <v>26</v>
      </c>
      <c r="C22" s="11" t="s">
        <v>10</v>
      </c>
      <c r="D22" s="12">
        <v>39958.842452777775</v>
      </c>
      <c r="E22" s="12">
        <v>39958.845430752313</v>
      </c>
      <c r="F22" s="11">
        <v>257296</v>
      </c>
      <c r="G22" s="11">
        <v>0</v>
      </c>
      <c r="H22" s="11" t="s">
        <v>16</v>
      </c>
      <c r="I22" s="11">
        <v>2</v>
      </c>
      <c r="J22" s="11">
        <v>10</v>
      </c>
      <c r="K22" s="11">
        <v>100000</v>
      </c>
    </row>
    <row r="23" spans="1:11">
      <c r="A23" s="13" t="s">
        <v>21</v>
      </c>
      <c r="B23" s="13">
        <v>31</v>
      </c>
      <c r="C23" s="13" t="s">
        <v>10</v>
      </c>
      <c r="D23" s="14">
        <v>39958.846650810185</v>
      </c>
      <c r="E23" s="14">
        <v>39958.852459918984</v>
      </c>
      <c r="F23" s="13">
        <v>501906</v>
      </c>
      <c r="G23" s="13">
        <v>0</v>
      </c>
      <c r="H23" s="13" t="s">
        <v>16</v>
      </c>
      <c r="I23" s="13">
        <v>2</v>
      </c>
      <c r="J23" s="13">
        <v>20</v>
      </c>
      <c r="K23" s="13">
        <v>100000</v>
      </c>
    </row>
    <row r="24" spans="1:11">
      <c r="A24" s="11" t="s">
        <v>21</v>
      </c>
      <c r="B24" s="11">
        <v>36</v>
      </c>
      <c r="C24" s="11" t="s">
        <v>10</v>
      </c>
      <c r="D24" s="12">
        <v>39958.85369340278</v>
      </c>
      <c r="E24" s="12">
        <v>39958.86230439815</v>
      </c>
      <c r="F24" s="11">
        <v>743990</v>
      </c>
      <c r="G24" s="11">
        <v>0</v>
      </c>
      <c r="H24" s="11" t="s">
        <v>16</v>
      </c>
      <c r="I24" s="11">
        <v>2</v>
      </c>
      <c r="J24" s="11">
        <v>30</v>
      </c>
      <c r="K24" s="11">
        <v>100000</v>
      </c>
    </row>
    <row r="25" spans="1:11">
      <c r="A25" s="13" t="s">
        <v>21</v>
      </c>
      <c r="B25" s="13">
        <v>41</v>
      </c>
      <c r="C25" s="13" t="s">
        <v>10</v>
      </c>
      <c r="D25" s="14">
        <v>39958.863466817129</v>
      </c>
      <c r="E25" s="14">
        <v>39958.874932905092</v>
      </c>
      <c r="F25" s="13">
        <v>990670</v>
      </c>
      <c r="G25" s="13">
        <v>0</v>
      </c>
      <c r="H25" s="13" t="s">
        <v>16</v>
      </c>
      <c r="I25" s="13">
        <v>2</v>
      </c>
      <c r="J25" s="13">
        <v>40</v>
      </c>
      <c r="K25" s="13">
        <v>100000</v>
      </c>
    </row>
    <row r="26" spans="1:11">
      <c r="A26" s="11" t="s">
        <v>21</v>
      </c>
      <c r="B26" s="11">
        <v>46</v>
      </c>
      <c r="C26" s="11" t="s">
        <v>10</v>
      </c>
      <c r="D26" s="12">
        <v>39958.876186539354</v>
      </c>
      <c r="E26" s="12">
        <v>39958.890826770832</v>
      </c>
      <c r="F26" s="11">
        <v>1264916</v>
      </c>
      <c r="G26" s="11">
        <v>0</v>
      </c>
      <c r="H26" s="11" t="s">
        <v>16</v>
      </c>
      <c r="I26" s="11">
        <v>2</v>
      </c>
      <c r="J26" s="11">
        <v>50</v>
      </c>
      <c r="K26" s="11">
        <v>100000</v>
      </c>
    </row>
    <row r="27" spans="1:11">
      <c r="A27" s="13" t="s">
        <v>21</v>
      </c>
      <c r="B27" s="13">
        <v>5</v>
      </c>
      <c r="C27" s="13" t="s">
        <v>15</v>
      </c>
      <c r="D27" s="14">
        <v>39958.746829548611</v>
      </c>
      <c r="E27" s="14">
        <v>39958.747127002316</v>
      </c>
      <c r="F27" s="13">
        <v>25700</v>
      </c>
      <c r="G27" s="13">
        <v>10</v>
      </c>
      <c r="H27" s="13" t="s">
        <v>11</v>
      </c>
      <c r="I27" s="13">
        <v>2</v>
      </c>
      <c r="J27" s="13">
        <v>10</v>
      </c>
      <c r="K27" s="13">
        <v>200000</v>
      </c>
    </row>
    <row r="28" spans="1:11">
      <c r="A28" s="11" t="s">
        <v>21</v>
      </c>
      <c r="B28" s="11">
        <v>10</v>
      </c>
      <c r="C28" s="11" t="s">
        <v>15</v>
      </c>
      <c r="D28" s="12">
        <v>39958.760146608794</v>
      </c>
      <c r="E28" s="12">
        <v>39958.760739120371</v>
      </c>
      <c r="F28" s="11">
        <v>51193</v>
      </c>
      <c r="G28" s="11">
        <v>10</v>
      </c>
      <c r="H28" s="11" t="s">
        <v>11</v>
      </c>
      <c r="I28" s="11">
        <v>2</v>
      </c>
      <c r="J28" s="11">
        <v>10</v>
      </c>
      <c r="K28" s="11">
        <v>400000</v>
      </c>
    </row>
    <row r="29" spans="1:11">
      <c r="A29" s="13" t="s">
        <v>21</v>
      </c>
      <c r="B29" s="13">
        <v>15</v>
      </c>
      <c r="C29" s="13" t="s">
        <v>15</v>
      </c>
      <c r="D29" s="14">
        <v>39958.780445833334</v>
      </c>
      <c r="E29" s="14">
        <v>39958.781357557869</v>
      </c>
      <c r="F29" s="13">
        <v>78773</v>
      </c>
      <c r="G29" s="13">
        <v>10</v>
      </c>
      <c r="H29" s="13" t="s">
        <v>11</v>
      </c>
      <c r="I29" s="13">
        <v>2</v>
      </c>
      <c r="J29" s="13">
        <v>10</v>
      </c>
      <c r="K29" s="13">
        <v>600000</v>
      </c>
    </row>
    <row r="30" spans="1:11">
      <c r="A30" s="11" t="s">
        <v>21</v>
      </c>
      <c r="B30" s="11">
        <v>20</v>
      </c>
      <c r="C30" s="11" t="s">
        <v>15</v>
      </c>
      <c r="D30" s="12">
        <v>39958.806675925924</v>
      </c>
      <c r="E30" s="12">
        <v>39958.80786724537</v>
      </c>
      <c r="F30" s="11">
        <v>102930</v>
      </c>
      <c r="G30" s="11">
        <v>10</v>
      </c>
      <c r="H30" s="11" t="s">
        <v>11</v>
      </c>
      <c r="I30" s="11">
        <v>2</v>
      </c>
      <c r="J30" s="11">
        <v>10</v>
      </c>
      <c r="K30" s="11">
        <v>800000</v>
      </c>
    </row>
    <row r="31" spans="1:11">
      <c r="A31" s="13" t="s">
        <v>21</v>
      </c>
      <c r="B31" s="13">
        <v>25</v>
      </c>
      <c r="C31" s="13" t="s">
        <v>15</v>
      </c>
      <c r="D31" s="14">
        <v>39958.840961111113</v>
      </c>
      <c r="E31" s="14">
        <v>39958.842452430552</v>
      </c>
      <c r="F31" s="13">
        <v>128850</v>
      </c>
      <c r="G31" s="13">
        <v>10</v>
      </c>
      <c r="H31" s="13" t="s">
        <v>11</v>
      </c>
      <c r="I31" s="13">
        <v>2</v>
      </c>
      <c r="J31" s="13">
        <v>10</v>
      </c>
      <c r="K31" s="13">
        <v>1000000</v>
      </c>
    </row>
    <row r="32" spans="1:11">
      <c r="A32" s="11" t="s">
        <v>21</v>
      </c>
      <c r="B32" s="11">
        <v>3</v>
      </c>
      <c r="C32" s="11" t="s">
        <v>13</v>
      </c>
      <c r="D32" s="12">
        <v>39958.745544826386</v>
      </c>
      <c r="E32" s="12">
        <v>39958.745800925928</v>
      </c>
      <c r="F32" s="11">
        <v>22126</v>
      </c>
      <c r="G32" s="11">
        <v>10</v>
      </c>
      <c r="H32" s="11" t="s">
        <v>11</v>
      </c>
      <c r="I32" s="11">
        <v>2</v>
      </c>
      <c r="J32" s="11">
        <v>10</v>
      </c>
      <c r="K32" s="11">
        <v>200000</v>
      </c>
    </row>
    <row r="33" spans="1:11">
      <c r="A33" s="13" t="s">
        <v>21</v>
      </c>
      <c r="B33" s="13">
        <v>8</v>
      </c>
      <c r="C33" s="13" t="s">
        <v>13</v>
      </c>
      <c r="D33" s="14">
        <v>39958.757602777776</v>
      </c>
      <c r="E33" s="14">
        <v>39958.758105752313</v>
      </c>
      <c r="F33" s="13">
        <v>43456</v>
      </c>
      <c r="G33" s="13">
        <v>10</v>
      </c>
      <c r="H33" s="13" t="s">
        <v>11</v>
      </c>
      <c r="I33" s="13">
        <v>2</v>
      </c>
      <c r="J33" s="13">
        <v>10</v>
      </c>
      <c r="K33" s="13">
        <v>400000</v>
      </c>
    </row>
    <row r="34" spans="1:11">
      <c r="A34" s="11" t="s">
        <v>21</v>
      </c>
      <c r="B34" s="11">
        <v>13</v>
      </c>
      <c r="C34" s="11" t="s">
        <v>13</v>
      </c>
      <c r="D34" s="12">
        <v>39958.776042974539</v>
      </c>
      <c r="E34" s="12">
        <v>39958.776827858797</v>
      </c>
      <c r="F34" s="11">
        <v>67813</v>
      </c>
      <c r="G34" s="11">
        <v>10</v>
      </c>
      <c r="H34" s="11" t="s">
        <v>11</v>
      </c>
      <c r="I34" s="11">
        <v>2</v>
      </c>
      <c r="J34" s="11">
        <v>10</v>
      </c>
      <c r="K34" s="11">
        <v>600000</v>
      </c>
    </row>
    <row r="35" spans="1:11">
      <c r="A35" s="13" t="s">
        <v>21</v>
      </c>
      <c r="B35" s="13">
        <v>18</v>
      </c>
      <c r="C35" s="13" t="s">
        <v>13</v>
      </c>
      <c r="D35" s="14">
        <v>39958.801793483799</v>
      </c>
      <c r="E35" s="14">
        <v>39958.802795717595</v>
      </c>
      <c r="F35" s="13">
        <v>86593</v>
      </c>
      <c r="G35" s="13">
        <v>10</v>
      </c>
      <c r="H35" s="13" t="s">
        <v>11</v>
      </c>
      <c r="I35" s="13">
        <v>2</v>
      </c>
      <c r="J35" s="13">
        <v>10</v>
      </c>
      <c r="K35" s="13">
        <v>800000</v>
      </c>
    </row>
    <row r="36" spans="1:11">
      <c r="A36" s="11" t="s">
        <v>21</v>
      </c>
      <c r="B36" s="11">
        <v>23</v>
      </c>
      <c r="C36" s="11" t="s">
        <v>13</v>
      </c>
      <c r="D36" s="12">
        <v>39958.833642592595</v>
      </c>
      <c r="E36" s="12">
        <v>39958.834930555553</v>
      </c>
      <c r="F36" s="11">
        <v>111280</v>
      </c>
      <c r="G36" s="11">
        <v>10</v>
      </c>
      <c r="H36" s="11" t="s">
        <v>11</v>
      </c>
      <c r="I36" s="11">
        <v>2</v>
      </c>
      <c r="J36" s="11">
        <v>10</v>
      </c>
      <c r="K36" s="11">
        <v>1000000</v>
      </c>
    </row>
    <row r="37" spans="1:11">
      <c r="A37" s="13" t="s">
        <v>21</v>
      </c>
      <c r="B37" s="13">
        <v>4</v>
      </c>
      <c r="C37" s="13" t="s">
        <v>14</v>
      </c>
      <c r="D37" s="14">
        <v>39958.745801041667</v>
      </c>
      <c r="E37" s="14">
        <v>39958.746820601853</v>
      </c>
      <c r="F37" s="13">
        <v>88090</v>
      </c>
      <c r="G37" s="13">
        <v>10</v>
      </c>
      <c r="H37" s="13" t="s">
        <v>11</v>
      </c>
      <c r="I37" s="13">
        <v>2</v>
      </c>
      <c r="J37" s="13">
        <v>10</v>
      </c>
      <c r="K37" s="13">
        <v>200000</v>
      </c>
    </row>
    <row r="38" spans="1:11">
      <c r="A38" s="11" t="s">
        <v>21</v>
      </c>
      <c r="B38" s="11">
        <v>9</v>
      </c>
      <c r="C38" s="11" t="s">
        <v>14</v>
      </c>
      <c r="D38" s="12">
        <v>39958.758105821762</v>
      </c>
      <c r="E38" s="12">
        <v>39958.76013761574</v>
      </c>
      <c r="F38" s="11">
        <v>175546</v>
      </c>
      <c r="G38" s="11">
        <v>10</v>
      </c>
      <c r="H38" s="11" t="s">
        <v>11</v>
      </c>
      <c r="I38" s="11">
        <v>2</v>
      </c>
      <c r="J38" s="11">
        <v>10</v>
      </c>
      <c r="K38" s="11">
        <v>400000</v>
      </c>
    </row>
    <row r="39" spans="1:11">
      <c r="A39" s="13" t="s">
        <v>21</v>
      </c>
      <c r="B39" s="13">
        <v>14</v>
      </c>
      <c r="C39" s="13" t="s">
        <v>14</v>
      </c>
      <c r="D39" s="14">
        <v>39958.776827974536</v>
      </c>
      <c r="E39" s="14">
        <v>39958.780436886576</v>
      </c>
      <c r="F39" s="13">
        <v>311810</v>
      </c>
      <c r="G39" s="13">
        <v>10</v>
      </c>
      <c r="H39" s="13" t="s">
        <v>11</v>
      </c>
      <c r="I39" s="13">
        <v>2</v>
      </c>
      <c r="J39" s="13">
        <v>10</v>
      </c>
      <c r="K39" s="13">
        <v>600000</v>
      </c>
    </row>
    <row r="40" spans="1:11">
      <c r="A40" s="11" t="s">
        <v>21</v>
      </c>
      <c r="B40" s="11">
        <v>19</v>
      </c>
      <c r="C40" s="11" t="s">
        <v>14</v>
      </c>
      <c r="D40" s="12">
        <v>39958.802795833333</v>
      </c>
      <c r="E40" s="12">
        <v>39958.806666747689</v>
      </c>
      <c r="F40" s="11">
        <v>334446</v>
      </c>
      <c r="G40" s="11">
        <v>10</v>
      </c>
      <c r="H40" s="11" t="s">
        <v>11</v>
      </c>
      <c r="I40" s="11">
        <v>2</v>
      </c>
      <c r="J40" s="11">
        <v>10</v>
      </c>
      <c r="K40" s="11">
        <v>800000</v>
      </c>
    </row>
    <row r="41" spans="1:11">
      <c r="A41" s="13" t="s">
        <v>21</v>
      </c>
      <c r="B41" s="13">
        <v>24</v>
      </c>
      <c r="C41" s="13" t="s">
        <v>14</v>
      </c>
      <c r="D41" s="14">
        <v>39958.834930671299</v>
      </c>
      <c r="E41" s="14">
        <v>39958.840952199076</v>
      </c>
      <c r="F41" s="13">
        <v>520260</v>
      </c>
      <c r="G41" s="13">
        <v>10</v>
      </c>
      <c r="H41" s="13" t="s">
        <v>11</v>
      </c>
      <c r="I41" s="13">
        <v>2</v>
      </c>
      <c r="J41" s="13">
        <v>10</v>
      </c>
      <c r="K41" s="13">
        <v>1000000</v>
      </c>
    </row>
    <row r="42" spans="1:11">
      <c r="A42" s="11" t="s">
        <v>21</v>
      </c>
      <c r="B42" s="11">
        <v>2</v>
      </c>
      <c r="C42" s="11" t="s">
        <v>12</v>
      </c>
      <c r="D42" s="12">
        <v>39958.745051851853</v>
      </c>
      <c r="E42" s="12">
        <v>39958.745544710648</v>
      </c>
      <c r="F42" s="11">
        <v>42583</v>
      </c>
      <c r="G42" s="11">
        <v>10</v>
      </c>
      <c r="H42" s="11" t="s">
        <v>11</v>
      </c>
      <c r="I42" s="11">
        <v>2</v>
      </c>
      <c r="J42" s="11">
        <v>10</v>
      </c>
      <c r="K42" s="11">
        <v>200000</v>
      </c>
    </row>
    <row r="43" spans="1:11">
      <c r="A43" s="13" t="s">
        <v>21</v>
      </c>
      <c r="B43" s="13">
        <v>7</v>
      </c>
      <c r="C43" s="13" t="s">
        <v>12</v>
      </c>
      <c r="D43" s="14">
        <v>39958.756595254628</v>
      </c>
      <c r="E43" s="14">
        <v>39958.757602662037</v>
      </c>
      <c r="F43" s="13">
        <v>87040</v>
      </c>
      <c r="G43" s="13">
        <v>10</v>
      </c>
      <c r="H43" s="13" t="s">
        <v>11</v>
      </c>
      <c r="I43" s="13">
        <v>2</v>
      </c>
      <c r="J43" s="13">
        <v>10</v>
      </c>
      <c r="K43" s="13">
        <v>400000</v>
      </c>
    </row>
    <row r="44" spans="1:11">
      <c r="A44" s="11" t="s">
        <v>21</v>
      </c>
      <c r="B44" s="11">
        <v>12</v>
      </c>
      <c r="C44" s="11" t="s">
        <v>12</v>
      </c>
      <c r="D44" s="12">
        <v>39958.774425381947</v>
      </c>
      <c r="E44" s="12">
        <v>39958.776042858794</v>
      </c>
      <c r="F44" s="11">
        <v>139750</v>
      </c>
      <c r="G44" s="11">
        <v>10</v>
      </c>
      <c r="H44" s="11" t="s">
        <v>11</v>
      </c>
      <c r="I44" s="11">
        <v>2</v>
      </c>
      <c r="J44" s="11">
        <v>10</v>
      </c>
      <c r="K44" s="11">
        <v>600000</v>
      </c>
    </row>
    <row r="45" spans="1:11">
      <c r="A45" s="13" t="s">
        <v>21</v>
      </c>
      <c r="B45" s="13">
        <v>17</v>
      </c>
      <c r="C45" s="13" t="s">
        <v>12</v>
      </c>
      <c r="D45" s="14">
        <v>39958.799710879626</v>
      </c>
      <c r="E45" s="14">
        <v>39958.801793368053</v>
      </c>
      <c r="F45" s="13">
        <v>179926</v>
      </c>
      <c r="G45" s="13">
        <v>10</v>
      </c>
      <c r="H45" s="13" t="s">
        <v>11</v>
      </c>
      <c r="I45" s="13">
        <v>2</v>
      </c>
      <c r="J45" s="13">
        <v>10</v>
      </c>
      <c r="K45" s="13">
        <v>800000</v>
      </c>
    </row>
    <row r="46" spans="1:11">
      <c r="A46" s="11" t="s">
        <v>21</v>
      </c>
      <c r="B46" s="11">
        <v>22</v>
      </c>
      <c r="C46" s="11" t="s">
        <v>12</v>
      </c>
      <c r="D46" s="12">
        <v>39958.830769907407</v>
      </c>
      <c r="E46" s="12">
        <v>39958.833642476849</v>
      </c>
      <c r="F46" s="11">
        <v>248190</v>
      </c>
      <c r="G46" s="11">
        <v>10</v>
      </c>
      <c r="H46" s="11" t="s">
        <v>11</v>
      </c>
      <c r="I46" s="11">
        <v>2</v>
      </c>
      <c r="J46" s="11">
        <v>10</v>
      </c>
      <c r="K46" s="11">
        <v>1000000</v>
      </c>
    </row>
    <row r="47" spans="1:11">
      <c r="A47" s="13" t="s">
        <v>21</v>
      </c>
      <c r="B47" s="13">
        <v>1</v>
      </c>
      <c r="C47" s="13" t="s">
        <v>10</v>
      </c>
      <c r="D47" s="14">
        <v>39958.739605787036</v>
      </c>
      <c r="E47" s="14">
        <v>39958.74500289352</v>
      </c>
      <c r="F47" s="13">
        <v>466310</v>
      </c>
      <c r="G47" s="13">
        <v>0</v>
      </c>
      <c r="H47" s="13" t="s">
        <v>11</v>
      </c>
      <c r="I47" s="13">
        <v>2</v>
      </c>
      <c r="J47" s="13">
        <v>10</v>
      </c>
      <c r="K47" s="13">
        <v>200000</v>
      </c>
    </row>
    <row r="48" spans="1:11">
      <c r="A48" s="11" t="s">
        <v>21</v>
      </c>
      <c r="B48" s="11">
        <v>6</v>
      </c>
      <c r="C48" s="11" t="s">
        <v>10</v>
      </c>
      <c r="D48" s="12">
        <v>39958.747127581017</v>
      </c>
      <c r="E48" s="12">
        <v>39958.756534293978</v>
      </c>
      <c r="F48" s="11">
        <v>812740</v>
      </c>
      <c r="G48" s="11">
        <v>0</v>
      </c>
      <c r="H48" s="11" t="s">
        <v>11</v>
      </c>
      <c r="I48" s="11">
        <v>2</v>
      </c>
      <c r="J48" s="11">
        <v>10</v>
      </c>
      <c r="K48" s="11">
        <v>400000</v>
      </c>
    </row>
    <row r="49" spans="1:11">
      <c r="A49" s="13" t="s">
        <v>21</v>
      </c>
      <c r="B49" s="13">
        <v>11</v>
      </c>
      <c r="C49" s="13" t="s">
        <v>10</v>
      </c>
      <c r="D49" s="14">
        <v>39958.760740277779</v>
      </c>
      <c r="E49" s="14">
        <v>39958.774359953706</v>
      </c>
      <c r="F49" s="13">
        <v>1176740</v>
      </c>
      <c r="G49" s="13">
        <v>0</v>
      </c>
      <c r="H49" s="13" t="s">
        <v>11</v>
      </c>
      <c r="I49" s="13">
        <v>2</v>
      </c>
      <c r="J49" s="13">
        <v>10</v>
      </c>
      <c r="K49" s="13">
        <v>600000</v>
      </c>
    </row>
    <row r="50" spans="1:11">
      <c r="A50" s="11" t="s">
        <v>21</v>
      </c>
      <c r="B50" s="11">
        <v>16</v>
      </c>
      <c r="C50" s="11" t="s">
        <v>10</v>
      </c>
      <c r="D50" s="12">
        <v>39958.781359062501</v>
      </c>
      <c r="E50" s="12">
        <v>39958.799638576391</v>
      </c>
      <c r="F50" s="11">
        <v>1579350</v>
      </c>
      <c r="G50" s="11">
        <v>0</v>
      </c>
      <c r="H50" s="11" t="s">
        <v>11</v>
      </c>
      <c r="I50" s="11">
        <v>2</v>
      </c>
      <c r="J50" s="11">
        <v>10</v>
      </c>
      <c r="K50" s="11">
        <v>800000</v>
      </c>
    </row>
    <row r="51" spans="1:11">
      <c r="A51" s="13" t="s">
        <v>21</v>
      </c>
      <c r="B51" s="13">
        <v>21</v>
      </c>
      <c r="C51" s="13" t="s">
        <v>10</v>
      </c>
      <c r="D51" s="14">
        <v>39958.807867824071</v>
      </c>
      <c r="E51" s="14">
        <v>39958.83068885417</v>
      </c>
      <c r="F51" s="13">
        <v>1971736</v>
      </c>
      <c r="G51" s="13">
        <v>0</v>
      </c>
      <c r="H51" s="13" t="s">
        <v>11</v>
      </c>
      <c r="I51" s="13">
        <v>2</v>
      </c>
      <c r="J51" s="13">
        <v>10</v>
      </c>
      <c r="K51" s="13">
        <v>1000000</v>
      </c>
    </row>
    <row r="52" spans="1:11">
      <c r="A52" s="11" t="s">
        <v>22</v>
      </c>
      <c r="B52" s="16">
        <v>30</v>
      </c>
      <c r="C52" s="16" t="s">
        <v>15</v>
      </c>
      <c r="D52" s="15">
        <v>39958.746194942127</v>
      </c>
      <c r="E52" s="15">
        <v>39958.746332442126</v>
      </c>
      <c r="F52" s="16">
        <v>11880</v>
      </c>
      <c r="G52" s="16">
        <v>10</v>
      </c>
      <c r="H52" s="16" t="s">
        <v>16</v>
      </c>
      <c r="I52" s="16">
        <v>2</v>
      </c>
      <c r="J52" s="16">
        <v>10</v>
      </c>
      <c r="K52" s="16">
        <v>100000</v>
      </c>
    </row>
    <row r="53" spans="1:11">
      <c r="A53" s="13" t="s">
        <v>22</v>
      </c>
      <c r="B53" s="18">
        <v>35</v>
      </c>
      <c r="C53" s="18" t="s">
        <v>15</v>
      </c>
      <c r="D53" s="17">
        <v>39958.751185960646</v>
      </c>
      <c r="E53" s="17">
        <v>39958.751396377316</v>
      </c>
      <c r="F53" s="18">
        <v>18180</v>
      </c>
      <c r="G53" s="18">
        <v>10</v>
      </c>
      <c r="H53" s="18" t="s">
        <v>16</v>
      </c>
      <c r="I53" s="18">
        <v>2</v>
      </c>
      <c r="J53" s="18">
        <v>20</v>
      </c>
      <c r="K53" s="18">
        <v>100000</v>
      </c>
    </row>
    <row r="54" spans="1:11">
      <c r="A54" s="11" t="s">
        <v>22</v>
      </c>
      <c r="B54" s="20">
        <v>40</v>
      </c>
      <c r="C54" s="20" t="s">
        <v>15</v>
      </c>
      <c r="D54" s="19">
        <v>39958.758208252315</v>
      </c>
      <c r="E54" s="19">
        <v>39958.758562268522</v>
      </c>
      <c r="F54" s="20">
        <v>30586</v>
      </c>
      <c r="G54" s="20">
        <v>10</v>
      </c>
      <c r="H54" s="20" t="s">
        <v>16</v>
      </c>
      <c r="I54" s="20">
        <v>2</v>
      </c>
      <c r="J54" s="20">
        <v>30</v>
      </c>
      <c r="K54" s="20">
        <v>100000</v>
      </c>
    </row>
    <row r="55" spans="1:11">
      <c r="A55" s="13" t="s">
        <v>22</v>
      </c>
      <c r="B55" s="18">
        <v>45</v>
      </c>
      <c r="C55" s="18" t="s">
        <v>15</v>
      </c>
      <c r="D55" s="17">
        <v>39958.76717334491</v>
      </c>
      <c r="E55" s="17">
        <v>39958.767548807868</v>
      </c>
      <c r="F55" s="18">
        <v>32440</v>
      </c>
      <c r="G55" s="18">
        <v>10</v>
      </c>
      <c r="H55" s="18" t="s">
        <v>16</v>
      </c>
      <c r="I55" s="18">
        <v>2</v>
      </c>
      <c r="J55" s="18">
        <v>40</v>
      </c>
      <c r="K55" s="18">
        <v>100000</v>
      </c>
    </row>
    <row r="56" spans="1:11">
      <c r="A56" s="11" t="s">
        <v>22</v>
      </c>
      <c r="B56" s="20">
        <v>50</v>
      </c>
      <c r="C56" s="20" t="s">
        <v>15</v>
      </c>
      <c r="D56" s="19">
        <v>39958.778177118053</v>
      </c>
      <c r="E56" s="19">
        <v>39958.778832175929</v>
      </c>
      <c r="F56" s="20">
        <v>56596</v>
      </c>
      <c r="G56" s="20">
        <v>10</v>
      </c>
      <c r="H56" s="20" t="s">
        <v>16</v>
      </c>
      <c r="I56" s="20">
        <v>2</v>
      </c>
      <c r="J56" s="20">
        <v>50</v>
      </c>
      <c r="K56" s="20">
        <v>100000</v>
      </c>
    </row>
    <row r="57" spans="1:11">
      <c r="A57" s="13" t="s">
        <v>22</v>
      </c>
      <c r="B57" s="18">
        <v>28</v>
      </c>
      <c r="C57" s="18" t="s">
        <v>13</v>
      </c>
      <c r="D57" s="17">
        <v>39958.745686377311</v>
      </c>
      <c r="E57" s="17">
        <v>39958.745811921297</v>
      </c>
      <c r="F57" s="18">
        <v>10846</v>
      </c>
      <c r="G57" s="18">
        <v>10</v>
      </c>
      <c r="H57" s="18" t="s">
        <v>16</v>
      </c>
      <c r="I57" s="18">
        <v>2</v>
      </c>
      <c r="J57" s="18">
        <v>10</v>
      </c>
      <c r="K57" s="18">
        <v>100000</v>
      </c>
    </row>
    <row r="58" spans="1:11">
      <c r="A58" s="11" t="s">
        <v>22</v>
      </c>
      <c r="B58" s="20">
        <v>33</v>
      </c>
      <c r="C58" s="20" t="s">
        <v>13</v>
      </c>
      <c r="D58" s="19">
        <v>39958.750546064817</v>
      </c>
      <c r="E58" s="19">
        <v>39958.750779398149</v>
      </c>
      <c r="F58" s="20">
        <v>20160</v>
      </c>
      <c r="G58" s="20">
        <v>10</v>
      </c>
      <c r="H58" s="20" t="s">
        <v>16</v>
      </c>
      <c r="I58" s="20">
        <v>2</v>
      </c>
      <c r="J58" s="20">
        <v>20</v>
      </c>
      <c r="K58" s="20">
        <v>100000</v>
      </c>
    </row>
    <row r="59" spans="1:11">
      <c r="A59" s="13" t="s">
        <v>22</v>
      </c>
      <c r="B59" s="18">
        <v>38</v>
      </c>
      <c r="C59" s="18" t="s">
        <v>13</v>
      </c>
      <c r="D59" s="17">
        <v>39958.757516817132</v>
      </c>
      <c r="E59" s="17">
        <v>39958.757800694446</v>
      </c>
      <c r="F59" s="18">
        <v>24526</v>
      </c>
      <c r="G59" s="18">
        <v>10</v>
      </c>
      <c r="H59" s="18" t="s">
        <v>16</v>
      </c>
      <c r="I59" s="18">
        <v>2</v>
      </c>
      <c r="J59" s="18">
        <v>30</v>
      </c>
      <c r="K59" s="18">
        <v>100000</v>
      </c>
    </row>
    <row r="60" spans="1:11">
      <c r="A60" s="11" t="s">
        <v>22</v>
      </c>
      <c r="B60" s="20">
        <v>43</v>
      </c>
      <c r="C60" s="20" t="s">
        <v>13</v>
      </c>
      <c r="D60" s="19">
        <v>39958.766462500003</v>
      </c>
      <c r="E60" s="19">
        <v>39958.766803009261</v>
      </c>
      <c r="F60" s="20">
        <v>29420</v>
      </c>
      <c r="G60" s="20">
        <v>10</v>
      </c>
      <c r="H60" s="20" t="s">
        <v>16</v>
      </c>
      <c r="I60" s="20">
        <v>2</v>
      </c>
      <c r="J60" s="20">
        <v>40</v>
      </c>
      <c r="K60" s="20">
        <v>100000</v>
      </c>
    </row>
    <row r="61" spans="1:11">
      <c r="A61" s="13" t="s">
        <v>22</v>
      </c>
      <c r="B61" s="18">
        <v>48</v>
      </c>
      <c r="C61" s="18" t="s">
        <v>13</v>
      </c>
      <c r="D61" s="17">
        <v>39958.777344062502</v>
      </c>
      <c r="E61" s="17">
        <v>39958.777768368054</v>
      </c>
      <c r="F61" s="18">
        <v>36660</v>
      </c>
      <c r="G61" s="18">
        <v>10</v>
      </c>
      <c r="H61" s="18" t="s">
        <v>16</v>
      </c>
      <c r="I61" s="18">
        <v>2</v>
      </c>
      <c r="J61" s="18">
        <v>50</v>
      </c>
      <c r="K61" s="18">
        <v>100000</v>
      </c>
    </row>
    <row r="62" spans="1:11">
      <c r="A62" s="11" t="s">
        <v>22</v>
      </c>
      <c r="B62" s="20">
        <v>29</v>
      </c>
      <c r="C62" s="20" t="s">
        <v>14</v>
      </c>
      <c r="D62" s="19">
        <v>39958.745812071757</v>
      </c>
      <c r="E62" s="19">
        <v>39958.746185381948</v>
      </c>
      <c r="F62" s="20">
        <v>32253</v>
      </c>
      <c r="G62" s="20">
        <v>10</v>
      </c>
      <c r="H62" s="20" t="s">
        <v>16</v>
      </c>
      <c r="I62" s="20">
        <v>2</v>
      </c>
      <c r="J62" s="20">
        <v>10</v>
      </c>
      <c r="K62" s="20">
        <v>100000</v>
      </c>
    </row>
    <row r="63" spans="1:11">
      <c r="A63" s="13" t="s">
        <v>22</v>
      </c>
      <c r="B63" s="18">
        <v>34</v>
      </c>
      <c r="C63" s="18" t="s">
        <v>14</v>
      </c>
      <c r="D63" s="17">
        <v>39958.750779594906</v>
      </c>
      <c r="E63" s="17">
        <v>39958.751177048609</v>
      </c>
      <c r="F63" s="18">
        <v>34340</v>
      </c>
      <c r="G63" s="18">
        <v>10</v>
      </c>
      <c r="H63" s="18" t="s">
        <v>16</v>
      </c>
      <c r="I63" s="18">
        <v>2</v>
      </c>
      <c r="J63" s="18">
        <v>20</v>
      </c>
      <c r="K63" s="18">
        <v>100000</v>
      </c>
    </row>
    <row r="64" spans="1:11">
      <c r="A64" s="11" t="s">
        <v>22</v>
      </c>
      <c r="B64" s="20">
        <v>39</v>
      </c>
      <c r="C64" s="20" t="s">
        <v>14</v>
      </c>
      <c r="D64" s="19">
        <v>39958.757800844905</v>
      </c>
      <c r="E64" s="19">
        <v>39958.758199386575</v>
      </c>
      <c r="F64" s="20">
        <v>34433</v>
      </c>
      <c r="G64" s="20">
        <v>10</v>
      </c>
      <c r="H64" s="20" t="s">
        <v>16</v>
      </c>
      <c r="I64" s="20">
        <v>2</v>
      </c>
      <c r="J64" s="20">
        <v>30</v>
      </c>
      <c r="K64" s="20">
        <v>100000</v>
      </c>
    </row>
    <row r="65" spans="1:11">
      <c r="A65" s="13" t="s">
        <v>22</v>
      </c>
      <c r="B65" s="18">
        <v>44</v>
      </c>
      <c r="C65" s="18" t="s">
        <v>14</v>
      </c>
      <c r="D65" s="17">
        <v>39958.766803009261</v>
      </c>
      <c r="E65" s="17">
        <v>39958.767163773147</v>
      </c>
      <c r="F65" s="18">
        <v>31170</v>
      </c>
      <c r="G65" s="18">
        <v>10</v>
      </c>
      <c r="H65" s="18" t="s">
        <v>16</v>
      </c>
      <c r="I65" s="18">
        <v>2</v>
      </c>
      <c r="J65" s="18">
        <v>40</v>
      </c>
      <c r="K65" s="18">
        <v>100000</v>
      </c>
    </row>
    <row r="66" spans="1:11">
      <c r="A66" s="11" t="s">
        <v>22</v>
      </c>
      <c r="B66" s="20">
        <v>49</v>
      </c>
      <c r="C66" s="20" t="s">
        <v>14</v>
      </c>
      <c r="D66" s="19">
        <v>39958.777768368054</v>
      </c>
      <c r="E66" s="19">
        <v>39958.778166284719</v>
      </c>
      <c r="F66" s="20">
        <v>34380</v>
      </c>
      <c r="G66" s="20">
        <v>10</v>
      </c>
      <c r="H66" s="20" t="s">
        <v>16</v>
      </c>
      <c r="I66" s="20">
        <v>2</v>
      </c>
      <c r="J66" s="20">
        <v>50</v>
      </c>
      <c r="K66" s="20">
        <v>100000</v>
      </c>
    </row>
    <row r="67" spans="1:11">
      <c r="A67" s="13" t="s">
        <v>22</v>
      </c>
      <c r="B67" s="18">
        <v>27</v>
      </c>
      <c r="C67" s="18" t="s">
        <v>12</v>
      </c>
      <c r="D67" s="17">
        <v>39958.745421412037</v>
      </c>
      <c r="E67" s="17">
        <v>39958.745686192131</v>
      </c>
      <c r="F67" s="18">
        <v>22876</v>
      </c>
      <c r="G67" s="18">
        <v>10</v>
      </c>
      <c r="H67" s="18" t="s">
        <v>16</v>
      </c>
      <c r="I67" s="18">
        <v>2</v>
      </c>
      <c r="J67" s="18">
        <v>10</v>
      </c>
      <c r="K67" s="18">
        <v>100000</v>
      </c>
    </row>
    <row r="68" spans="1:11">
      <c r="A68" s="11" t="s">
        <v>22</v>
      </c>
      <c r="B68" s="20">
        <v>32</v>
      </c>
      <c r="C68" s="20" t="s">
        <v>12</v>
      </c>
      <c r="D68" s="19">
        <v>39958.750234259256</v>
      </c>
      <c r="E68" s="19">
        <v>39958.750546064817</v>
      </c>
      <c r="F68" s="20">
        <v>26940</v>
      </c>
      <c r="G68" s="20">
        <v>10</v>
      </c>
      <c r="H68" s="20" t="s">
        <v>16</v>
      </c>
      <c r="I68" s="20">
        <v>2</v>
      </c>
      <c r="J68" s="20">
        <v>20</v>
      </c>
      <c r="K68" s="20">
        <v>100000</v>
      </c>
    </row>
    <row r="69" spans="1:11">
      <c r="A69" s="13" t="s">
        <v>22</v>
      </c>
      <c r="B69" s="18">
        <v>37</v>
      </c>
      <c r="C69" s="18" t="s">
        <v>12</v>
      </c>
      <c r="D69" s="17">
        <v>39958.757207789349</v>
      </c>
      <c r="E69" s="17">
        <v>39958.757516435187</v>
      </c>
      <c r="F69" s="18">
        <v>26666</v>
      </c>
      <c r="G69" s="18">
        <v>10</v>
      </c>
      <c r="H69" s="18" t="s">
        <v>16</v>
      </c>
      <c r="I69" s="18">
        <v>2</v>
      </c>
      <c r="J69" s="18">
        <v>30</v>
      </c>
      <c r="K69" s="18">
        <v>100000</v>
      </c>
    </row>
    <row r="70" spans="1:11">
      <c r="A70" s="11" t="s">
        <v>22</v>
      </c>
      <c r="B70" s="20">
        <v>42</v>
      </c>
      <c r="C70" s="20" t="s">
        <v>12</v>
      </c>
      <c r="D70" s="19">
        <v>39958.766195601849</v>
      </c>
      <c r="E70" s="19">
        <v>39958.766462349537</v>
      </c>
      <c r="F70" s="20">
        <v>23046</v>
      </c>
      <c r="G70" s="20">
        <v>10</v>
      </c>
      <c r="H70" s="20" t="s">
        <v>16</v>
      </c>
      <c r="I70" s="20">
        <v>2</v>
      </c>
      <c r="J70" s="20">
        <v>40</v>
      </c>
      <c r="K70" s="20">
        <v>100000</v>
      </c>
    </row>
    <row r="71" spans="1:11">
      <c r="A71" s="13" t="s">
        <v>22</v>
      </c>
      <c r="B71" s="18">
        <v>47</v>
      </c>
      <c r="C71" s="18" t="s">
        <v>12</v>
      </c>
      <c r="D71" s="17">
        <v>39958.777041435183</v>
      </c>
      <c r="E71" s="17">
        <v>39958.777343865739</v>
      </c>
      <c r="F71" s="18">
        <v>26130</v>
      </c>
      <c r="G71" s="18">
        <v>10</v>
      </c>
      <c r="H71" s="18" t="s">
        <v>16</v>
      </c>
      <c r="I71" s="18">
        <v>2</v>
      </c>
      <c r="J71" s="18">
        <v>50</v>
      </c>
      <c r="K71" s="18">
        <v>100000</v>
      </c>
    </row>
    <row r="72" spans="1:11">
      <c r="A72" s="11" t="s">
        <v>22</v>
      </c>
      <c r="B72" s="20">
        <v>26</v>
      </c>
      <c r="C72" s="20" t="s">
        <v>10</v>
      </c>
      <c r="D72" s="19">
        <v>39958.743342210648</v>
      </c>
      <c r="E72" s="19">
        <v>39958.745395914353</v>
      </c>
      <c r="F72" s="20">
        <v>177440</v>
      </c>
      <c r="G72" s="20">
        <v>0</v>
      </c>
      <c r="H72" s="20" t="s">
        <v>16</v>
      </c>
      <c r="I72" s="20">
        <v>2</v>
      </c>
      <c r="J72" s="20">
        <v>10</v>
      </c>
      <c r="K72" s="20">
        <v>100000</v>
      </c>
    </row>
    <row r="73" spans="1:11">
      <c r="A73" s="13" t="s">
        <v>22</v>
      </c>
      <c r="B73" s="18">
        <v>31</v>
      </c>
      <c r="C73" s="18" t="s">
        <v>10</v>
      </c>
      <c r="D73" s="17">
        <v>39958.746332986113</v>
      </c>
      <c r="E73" s="17">
        <v>39958.750216006942</v>
      </c>
      <c r="F73" s="18">
        <v>335493</v>
      </c>
      <c r="G73" s="18">
        <v>0</v>
      </c>
      <c r="H73" s="18" t="s">
        <v>16</v>
      </c>
      <c r="I73" s="18">
        <v>2</v>
      </c>
      <c r="J73" s="18">
        <v>20</v>
      </c>
      <c r="K73" s="18">
        <v>100000</v>
      </c>
    </row>
    <row r="74" spans="1:11">
      <c r="A74" s="11" t="s">
        <v>22</v>
      </c>
      <c r="B74" s="20">
        <v>36</v>
      </c>
      <c r="C74" s="20" t="s">
        <v>10</v>
      </c>
      <c r="D74" s="19">
        <v>39958.75139675926</v>
      </c>
      <c r="E74" s="19">
        <v>39958.757188541669</v>
      </c>
      <c r="F74" s="20">
        <v>500410</v>
      </c>
      <c r="G74" s="20">
        <v>0</v>
      </c>
      <c r="H74" s="20" t="s">
        <v>16</v>
      </c>
      <c r="I74" s="20">
        <v>2</v>
      </c>
      <c r="J74" s="20">
        <v>30</v>
      </c>
      <c r="K74" s="20">
        <v>100000</v>
      </c>
    </row>
    <row r="75" spans="1:11">
      <c r="A75" s="13" t="s">
        <v>22</v>
      </c>
      <c r="B75" s="18">
        <v>41</v>
      </c>
      <c r="C75" s="18" t="s">
        <v>10</v>
      </c>
      <c r="D75" s="17">
        <v>39958.758562465278</v>
      </c>
      <c r="E75" s="17">
        <v>39958.76618082176</v>
      </c>
      <c r="F75" s="18">
        <v>658226</v>
      </c>
      <c r="G75" s="18">
        <v>0</v>
      </c>
      <c r="H75" s="18" t="s">
        <v>16</v>
      </c>
      <c r="I75" s="18">
        <v>2</v>
      </c>
      <c r="J75" s="18">
        <v>40</v>
      </c>
      <c r="K75" s="18">
        <v>100000</v>
      </c>
    </row>
    <row r="76" spans="1:11">
      <c r="A76" s="11" t="s">
        <v>22</v>
      </c>
      <c r="B76" s="20">
        <v>46</v>
      </c>
      <c r="C76" s="20" t="s">
        <v>10</v>
      </c>
      <c r="D76" s="19">
        <v>39958.767549687502</v>
      </c>
      <c r="E76" s="19">
        <v>39958.777026354168</v>
      </c>
      <c r="F76" s="20">
        <v>818783</v>
      </c>
      <c r="G76" s="20">
        <v>0</v>
      </c>
      <c r="H76" s="20" t="s">
        <v>16</v>
      </c>
      <c r="I76" s="20">
        <v>2</v>
      </c>
      <c r="J76" s="20">
        <v>50</v>
      </c>
      <c r="K76" s="20">
        <v>100000</v>
      </c>
    </row>
    <row r="77" spans="1:11">
      <c r="A77" s="13" t="s">
        <v>22</v>
      </c>
      <c r="B77" s="18">
        <v>5</v>
      </c>
      <c r="C77" s="18" t="s">
        <v>15</v>
      </c>
      <c r="D77" s="17">
        <v>39958.663237881941</v>
      </c>
      <c r="E77" s="17">
        <v>39958.663575960651</v>
      </c>
      <c r="F77" s="18">
        <v>29210</v>
      </c>
      <c r="G77" s="18">
        <v>10</v>
      </c>
      <c r="H77" s="18" t="s">
        <v>11</v>
      </c>
      <c r="I77" s="18">
        <v>2</v>
      </c>
      <c r="J77" s="18">
        <v>10</v>
      </c>
      <c r="K77" s="18">
        <v>200000</v>
      </c>
    </row>
    <row r="78" spans="1:11">
      <c r="A78" s="11" t="s">
        <v>22</v>
      </c>
      <c r="B78" s="20">
        <v>10</v>
      </c>
      <c r="C78" s="20" t="s">
        <v>15</v>
      </c>
      <c r="D78" s="19">
        <v>39958.674256631944</v>
      </c>
      <c r="E78" s="19">
        <v>39958.675190856484</v>
      </c>
      <c r="F78" s="20">
        <v>80716</v>
      </c>
      <c r="G78" s="20">
        <v>10</v>
      </c>
      <c r="H78" s="20" t="s">
        <v>11</v>
      </c>
      <c r="I78" s="20">
        <v>2</v>
      </c>
      <c r="J78" s="20">
        <v>10</v>
      </c>
      <c r="K78" s="20">
        <v>400000</v>
      </c>
    </row>
    <row r="79" spans="1:11">
      <c r="A79" s="13" t="s">
        <v>22</v>
      </c>
      <c r="B79" s="18">
        <v>15</v>
      </c>
      <c r="C79" s="18" t="s">
        <v>15</v>
      </c>
      <c r="D79" s="17">
        <v>39958.690983645836</v>
      </c>
      <c r="E79" s="17">
        <v>39958.692275925925</v>
      </c>
      <c r="F79" s="18">
        <v>111653</v>
      </c>
      <c r="G79" s="18">
        <v>10</v>
      </c>
      <c r="H79" s="18" t="s">
        <v>11</v>
      </c>
      <c r="I79" s="18">
        <v>2</v>
      </c>
      <c r="J79" s="18">
        <v>10</v>
      </c>
      <c r="K79" s="18">
        <v>600000</v>
      </c>
    </row>
    <row r="80" spans="1:11">
      <c r="A80" s="11" t="s">
        <v>22</v>
      </c>
      <c r="B80" s="20">
        <v>20</v>
      </c>
      <c r="C80" s="20" t="s">
        <v>15</v>
      </c>
      <c r="D80" s="19">
        <v>39958.713088159719</v>
      </c>
      <c r="E80" s="19">
        <v>39958.714826539355</v>
      </c>
      <c r="F80" s="20">
        <v>150196</v>
      </c>
      <c r="G80" s="20">
        <v>10</v>
      </c>
      <c r="H80" s="20" t="s">
        <v>11</v>
      </c>
      <c r="I80" s="20">
        <v>2</v>
      </c>
      <c r="J80" s="20">
        <v>10</v>
      </c>
      <c r="K80" s="20">
        <v>800000</v>
      </c>
    </row>
    <row r="81" spans="1:11">
      <c r="A81" s="13" t="s">
        <v>22</v>
      </c>
      <c r="B81" s="18">
        <v>25</v>
      </c>
      <c r="C81" s="18" t="s">
        <v>15</v>
      </c>
      <c r="D81" s="17">
        <v>39958.741191863424</v>
      </c>
      <c r="E81" s="17">
        <v>39958.743341666668</v>
      </c>
      <c r="F81" s="18">
        <v>185743</v>
      </c>
      <c r="G81" s="18">
        <v>10</v>
      </c>
      <c r="H81" s="18" t="s">
        <v>11</v>
      </c>
      <c r="I81" s="18">
        <v>2</v>
      </c>
      <c r="J81" s="18">
        <v>10</v>
      </c>
      <c r="K81" s="18">
        <v>1000000</v>
      </c>
    </row>
    <row r="82" spans="1:11">
      <c r="A82" s="11" t="s">
        <v>22</v>
      </c>
      <c r="B82" s="20">
        <v>3</v>
      </c>
      <c r="C82" s="20" t="s">
        <v>13</v>
      </c>
      <c r="D82" s="19">
        <v>39958.662077430556</v>
      </c>
      <c r="E82" s="19">
        <v>39958.662356516201</v>
      </c>
      <c r="F82" s="20">
        <v>24113</v>
      </c>
      <c r="G82" s="20">
        <v>10</v>
      </c>
      <c r="H82" s="20" t="s">
        <v>11</v>
      </c>
      <c r="I82" s="20">
        <v>2</v>
      </c>
      <c r="J82" s="20">
        <v>10</v>
      </c>
      <c r="K82" s="20">
        <v>200000</v>
      </c>
    </row>
    <row r="83" spans="1:11">
      <c r="A83" s="13" t="s">
        <v>22</v>
      </c>
      <c r="B83" s="18">
        <v>8</v>
      </c>
      <c r="C83" s="18" t="s">
        <v>13</v>
      </c>
      <c r="D83" s="17">
        <v>39958.671534490742</v>
      </c>
      <c r="E83" s="17">
        <v>39958.67216238426</v>
      </c>
      <c r="F83" s="18">
        <v>54250</v>
      </c>
      <c r="G83" s="18">
        <v>10</v>
      </c>
      <c r="H83" s="18" t="s">
        <v>11</v>
      </c>
      <c r="I83" s="18">
        <v>2</v>
      </c>
      <c r="J83" s="18">
        <v>10</v>
      </c>
      <c r="K83" s="18">
        <v>400000</v>
      </c>
    </row>
    <row r="84" spans="1:11">
      <c r="A84" s="11" t="s">
        <v>22</v>
      </c>
      <c r="B84" s="20">
        <v>13</v>
      </c>
      <c r="C84" s="20" t="s">
        <v>13</v>
      </c>
      <c r="D84" s="19">
        <v>39958.686880474539</v>
      </c>
      <c r="E84" s="19">
        <v>39958.687969444443</v>
      </c>
      <c r="F84" s="20">
        <v>94086</v>
      </c>
      <c r="G84" s="20">
        <v>10</v>
      </c>
      <c r="H84" s="20" t="s">
        <v>11</v>
      </c>
      <c r="I84" s="20">
        <v>2</v>
      </c>
      <c r="J84" s="20">
        <v>10</v>
      </c>
      <c r="K84" s="20">
        <v>600000</v>
      </c>
    </row>
    <row r="85" spans="1:11">
      <c r="A85" s="13" t="s">
        <v>22</v>
      </c>
      <c r="B85" s="18">
        <v>18</v>
      </c>
      <c r="C85" s="18" t="s">
        <v>13</v>
      </c>
      <c r="D85" s="17">
        <v>39958.707552280095</v>
      </c>
      <c r="E85" s="17">
        <v>39958.709216284726</v>
      </c>
      <c r="F85" s="18">
        <v>143770</v>
      </c>
      <c r="G85" s="18">
        <v>10</v>
      </c>
      <c r="H85" s="18" t="s">
        <v>11</v>
      </c>
      <c r="I85" s="18">
        <v>2</v>
      </c>
      <c r="J85" s="18">
        <v>10</v>
      </c>
      <c r="K85" s="18">
        <v>800000</v>
      </c>
    </row>
    <row r="86" spans="1:11">
      <c r="A86" s="11" t="s">
        <v>22</v>
      </c>
      <c r="B86" s="20">
        <v>23</v>
      </c>
      <c r="C86" s="20" t="s">
        <v>13</v>
      </c>
      <c r="D86" s="19">
        <v>39958.734207673609</v>
      </c>
      <c r="E86" s="19">
        <v>39958.736210648145</v>
      </c>
      <c r="F86" s="20">
        <v>173056</v>
      </c>
      <c r="G86" s="20">
        <v>10</v>
      </c>
      <c r="H86" s="20" t="s">
        <v>11</v>
      </c>
      <c r="I86" s="20">
        <v>2</v>
      </c>
      <c r="J86" s="20">
        <v>10</v>
      </c>
      <c r="K86" s="20">
        <v>1000000</v>
      </c>
    </row>
    <row r="87" spans="1:11">
      <c r="A87" s="13" t="s">
        <v>22</v>
      </c>
      <c r="B87" s="18">
        <v>4</v>
      </c>
      <c r="C87" s="18" t="s">
        <v>14</v>
      </c>
      <c r="D87" s="17">
        <v>39958.662356516201</v>
      </c>
      <c r="E87" s="17">
        <v>39958.663228321762</v>
      </c>
      <c r="F87" s="18">
        <v>75323</v>
      </c>
      <c r="G87" s="18">
        <v>10</v>
      </c>
      <c r="H87" s="18" t="s">
        <v>11</v>
      </c>
      <c r="I87" s="18">
        <v>2</v>
      </c>
      <c r="J87" s="18">
        <v>10</v>
      </c>
      <c r="K87" s="18">
        <v>200000</v>
      </c>
    </row>
    <row r="88" spans="1:11">
      <c r="A88" s="11" t="s">
        <v>22</v>
      </c>
      <c r="B88" s="20">
        <v>9</v>
      </c>
      <c r="C88" s="20" t="s">
        <v>14</v>
      </c>
      <c r="D88" s="19">
        <v>39958.67216238426</v>
      </c>
      <c r="E88" s="19">
        <v>39958.674247106479</v>
      </c>
      <c r="F88" s="20">
        <v>180120</v>
      </c>
      <c r="G88" s="20">
        <v>10</v>
      </c>
      <c r="H88" s="20" t="s">
        <v>11</v>
      </c>
      <c r="I88" s="20">
        <v>2</v>
      </c>
      <c r="J88" s="20">
        <v>10</v>
      </c>
      <c r="K88" s="20">
        <v>400000</v>
      </c>
    </row>
    <row r="89" spans="1:11">
      <c r="A89" s="13" t="s">
        <v>22</v>
      </c>
      <c r="B89" s="18">
        <v>14</v>
      </c>
      <c r="C89" s="18" t="s">
        <v>14</v>
      </c>
      <c r="D89" s="17">
        <v>39958.687969444443</v>
      </c>
      <c r="E89" s="17">
        <v>39958.69097491898</v>
      </c>
      <c r="F89" s="18">
        <v>259673</v>
      </c>
      <c r="G89" s="18">
        <v>10</v>
      </c>
      <c r="H89" s="18" t="s">
        <v>11</v>
      </c>
      <c r="I89" s="18">
        <v>2</v>
      </c>
      <c r="J89" s="18">
        <v>10</v>
      </c>
      <c r="K89" s="18">
        <v>600000</v>
      </c>
    </row>
    <row r="90" spans="1:11">
      <c r="A90" s="11" t="s">
        <v>22</v>
      </c>
      <c r="B90" s="20">
        <v>19</v>
      </c>
      <c r="C90" s="20" t="s">
        <v>14</v>
      </c>
      <c r="D90" s="19">
        <v>39958.709216469906</v>
      </c>
      <c r="E90" s="19">
        <v>39958.713078356479</v>
      </c>
      <c r="F90" s="20">
        <v>333666</v>
      </c>
      <c r="G90" s="20">
        <v>10</v>
      </c>
      <c r="H90" s="20" t="s">
        <v>11</v>
      </c>
      <c r="I90" s="20">
        <v>2</v>
      </c>
      <c r="J90" s="20">
        <v>10</v>
      </c>
      <c r="K90" s="20">
        <v>800000</v>
      </c>
    </row>
    <row r="91" spans="1:11">
      <c r="A91" s="13" t="s">
        <v>22</v>
      </c>
      <c r="B91" s="18">
        <v>24</v>
      </c>
      <c r="C91" s="18" t="s">
        <v>14</v>
      </c>
      <c r="D91" s="17">
        <v>39958.736210648145</v>
      </c>
      <c r="E91" s="17">
        <v>39958.741183182872</v>
      </c>
      <c r="F91" s="18">
        <v>429626</v>
      </c>
      <c r="G91" s="18">
        <v>10</v>
      </c>
      <c r="H91" s="18" t="s">
        <v>11</v>
      </c>
      <c r="I91" s="18">
        <v>2</v>
      </c>
      <c r="J91" s="18">
        <v>10</v>
      </c>
      <c r="K91" s="18">
        <v>1000000</v>
      </c>
    </row>
    <row r="92" spans="1:11">
      <c r="A92" s="11" t="s">
        <v>22</v>
      </c>
      <c r="B92" s="20">
        <v>2</v>
      </c>
      <c r="C92" s="20" t="s">
        <v>12</v>
      </c>
      <c r="D92" s="19">
        <v>39958.661522106479</v>
      </c>
      <c r="E92" s="19">
        <v>39958.662077280096</v>
      </c>
      <c r="F92" s="20">
        <v>47966</v>
      </c>
      <c r="G92" s="20">
        <v>10</v>
      </c>
      <c r="H92" s="20" t="s">
        <v>11</v>
      </c>
      <c r="I92" s="20">
        <v>2</v>
      </c>
      <c r="J92" s="20">
        <v>10</v>
      </c>
      <c r="K92" s="20">
        <v>200000</v>
      </c>
    </row>
    <row r="93" spans="1:11">
      <c r="A93" s="13" t="s">
        <v>22</v>
      </c>
      <c r="B93" s="18">
        <v>7</v>
      </c>
      <c r="C93" s="18" t="s">
        <v>12</v>
      </c>
      <c r="D93" s="17">
        <v>39958.67045972222</v>
      </c>
      <c r="E93" s="17">
        <v>39958.671534293979</v>
      </c>
      <c r="F93" s="18">
        <v>92843</v>
      </c>
      <c r="G93" s="18">
        <v>10</v>
      </c>
      <c r="H93" s="18" t="s">
        <v>11</v>
      </c>
      <c r="I93" s="18">
        <v>2</v>
      </c>
      <c r="J93" s="18">
        <v>10</v>
      </c>
      <c r="K93" s="18">
        <v>400000</v>
      </c>
    </row>
    <row r="94" spans="1:11">
      <c r="A94" s="11" t="s">
        <v>22</v>
      </c>
      <c r="B94" s="20">
        <v>12</v>
      </c>
      <c r="C94" s="20" t="s">
        <v>12</v>
      </c>
      <c r="D94" s="19">
        <v>39958.685070636573</v>
      </c>
      <c r="E94" s="19">
        <v>39958.686880289351</v>
      </c>
      <c r="F94" s="20">
        <v>156353</v>
      </c>
      <c r="G94" s="20">
        <v>10</v>
      </c>
      <c r="H94" s="20" t="s">
        <v>11</v>
      </c>
      <c r="I94" s="20">
        <v>2</v>
      </c>
      <c r="J94" s="20">
        <v>10</v>
      </c>
      <c r="K94" s="20">
        <v>600000</v>
      </c>
    </row>
    <row r="95" spans="1:11">
      <c r="A95" s="13" t="s">
        <v>22</v>
      </c>
      <c r="B95" s="18">
        <v>17</v>
      </c>
      <c r="C95" s="18" t="s">
        <v>12</v>
      </c>
      <c r="D95" s="17">
        <v>39958.70518769676</v>
      </c>
      <c r="E95" s="17">
        <v>39958.707552083331</v>
      </c>
      <c r="F95" s="18">
        <v>204283</v>
      </c>
      <c r="G95" s="18">
        <v>10</v>
      </c>
      <c r="H95" s="18" t="s">
        <v>11</v>
      </c>
      <c r="I95" s="18">
        <v>2</v>
      </c>
      <c r="J95" s="18">
        <v>10</v>
      </c>
      <c r="K95" s="18">
        <v>800000</v>
      </c>
    </row>
    <row r="96" spans="1:11">
      <c r="A96" s="11" t="s">
        <v>22</v>
      </c>
      <c r="B96" s="20">
        <v>22</v>
      </c>
      <c r="C96" s="20" t="s">
        <v>12</v>
      </c>
      <c r="D96" s="19">
        <v>39958.73118480324</v>
      </c>
      <c r="E96" s="19">
        <v>39958.734207673609</v>
      </c>
      <c r="F96" s="20">
        <v>261176</v>
      </c>
      <c r="G96" s="20">
        <v>10</v>
      </c>
      <c r="H96" s="20" t="s">
        <v>11</v>
      </c>
      <c r="I96" s="20">
        <v>2</v>
      </c>
      <c r="J96" s="20">
        <v>10</v>
      </c>
      <c r="K96" s="20">
        <v>1000000</v>
      </c>
    </row>
    <row r="97" spans="1:11">
      <c r="A97" s="13" t="s">
        <v>22</v>
      </c>
      <c r="B97" s="18">
        <v>1</v>
      </c>
      <c r="C97" s="18" t="s">
        <v>10</v>
      </c>
      <c r="D97" s="17">
        <v>39958.657634641204</v>
      </c>
      <c r="E97" s="17">
        <v>39958.661492858795</v>
      </c>
      <c r="F97" s="18">
        <v>333350</v>
      </c>
      <c r="G97" s="18">
        <v>0</v>
      </c>
      <c r="H97" s="18" t="s">
        <v>11</v>
      </c>
      <c r="I97" s="18">
        <v>2</v>
      </c>
      <c r="J97" s="18">
        <v>10</v>
      </c>
      <c r="K97" s="18">
        <v>200000</v>
      </c>
    </row>
    <row r="98" spans="1:11">
      <c r="A98" s="11" t="s">
        <v>22</v>
      </c>
      <c r="B98" s="20">
        <v>6</v>
      </c>
      <c r="C98" s="20" t="s">
        <v>10</v>
      </c>
      <c r="D98" s="19">
        <v>39958.66357650463</v>
      </c>
      <c r="E98" s="19">
        <v>39958.670424768519</v>
      </c>
      <c r="F98" s="20">
        <v>591690</v>
      </c>
      <c r="G98" s="20">
        <v>0</v>
      </c>
      <c r="H98" s="20" t="s">
        <v>11</v>
      </c>
      <c r="I98" s="20">
        <v>2</v>
      </c>
      <c r="J98" s="20">
        <v>10</v>
      </c>
      <c r="K98" s="20">
        <v>400000</v>
      </c>
    </row>
    <row r="99" spans="1:11">
      <c r="A99" s="13" t="s">
        <v>22</v>
      </c>
      <c r="B99" s="18">
        <v>11</v>
      </c>
      <c r="C99" s="18" t="s">
        <v>10</v>
      </c>
      <c r="D99" s="17">
        <v>39958.675191747687</v>
      </c>
      <c r="E99" s="17">
        <v>39958.68503252315</v>
      </c>
      <c r="F99" s="18">
        <v>850243</v>
      </c>
      <c r="G99" s="18">
        <v>0</v>
      </c>
      <c r="H99" s="18" t="s">
        <v>11</v>
      </c>
      <c r="I99" s="18">
        <v>2</v>
      </c>
      <c r="J99" s="18">
        <v>10</v>
      </c>
      <c r="K99" s="18">
        <v>600000</v>
      </c>
    </row>
    <row r="100" spans="1:11">
      <c r="A100" s="11" t="s">
        <v>22</v>
      </c>
      <c r="B100" s="20">
        <v>16</v>
      </c>
      <c r="C100" s="20" t="s">
        <v>10</v>
      </c>
      <c r="D100" s="19">
        <v>39958.692276469905</v>
      </c>
      <c r="E100" s="19">
        <v>39958.7051474537</v>
      </c>
      <c r="F100" s="20">
        <v>1112053</v>
      </c>
      <c r="G100" s="20">
        <v>0</v>
      </c>
      <c r="H100" s="20" t="s">
        <v>11</v>
      </c>
      <c r="I100" s="20">
        <v>2</v>
      </c>
      <c r="J100" s="20">
        <v>10</v>
      </c>
      <c r="K100" s="20">
        <v>800000</v>
      </c>
    </row>
    <row r="101" spans="1:11">
      <c r="A101" s="13" t="s">
        <v>22</v>
      </c>
      <c r="B101" s="18">
        <v>21</v>
      </c>
      <c r="C101" s="18" t="s">
        <v>10</v>
      </c>
      <c r="D101" s="17">
        <v>39958.714827083335</v>
      </c>
      <c r="E101" s="17">
        <v>39958.731139351854</v>
      </c>
      <c r="F101" s="18">
        <v>1409380</v>
      </c>
      <c r="G101" s="18">
        <v>0</v>
      </c>
      <c r="H101" s="18" t="s">
        <v>11</v>
      </c>
      <c r="I101" s="18">
        <v>2</v>
      </c>
      <c r="J101" s="18">
        <v>10</v>
      </c>
      <c r="K101" s="18">
        <v>1000000</v>
      </c>
    </row>
    <row r="102" spans="1:11">
      <c r="A102" s="11" t="s">
        <v>23</v>
      </c>
      <c r="B102" s="21">
        <v>30</v>
      </c>
      <c r="C102" s="21" t="s">
        <v>15</v>
      </c>
      <c r="D102" s="22">
        <v>39972.456226967595</v>
      </c>
      <c r="E102" s="22">
        <v>39972.456726504628</v>
      </c>
      <c r="F102" s="21">
        <v>43160</v>
      </c>
      <c r="G102" s="21">
        <v>10</v>
      </c>
      <c r="H102" s="21" t="s">
        <v>16</v>
      </c>
      <c r="I102" s="21">
        <v>2</v>
      </c>
      <c r="J102" s="21">
        <v>10</v>
      </c>
      <c r="K102" s="21">
        <v>100000</v>
      </c>
    </row>
    <row r="103" spans="1:11">
      <c r="A103" s="13" t="s">
        <v>23</v>
      </c>
      <c r="B103" s="13">
        <v>35</v>
      </c>
      <c r="C103" s="13" t="s">
        <v>15</v>
      </c>
      <c r="D103" s="14">
        <v>39972.46305914352</v>
      </c>
      <c r="E103" s="14">
        <v>39972.463995798615</v>
      </c>
      <c r="F103" s="13">
        <v>80926</v>
      </c>
      <c r="G103" s="13">
        <v>10</v>
      </c>
      <c r="H103" s="13" t="s">
        <v>16</v>
      </c>
      <c r="I103" s="13">
        <v>2</v>
      </c>
      <c r="J103" s="13">
        <v>20</v>
      </c>
      <c r="K103" s="13">
        <v>100000</v>
      </c>
    </row>
    <row r="104" spans="1:11">
      <c r="A104" s="11" t="s">
        <v>23</v>
      </c>
      <c r="B104" s="11">
        <v>40</v>
      </c>
      <c r="C104" s="11" t="s">
        <v>15</v>
      </c>
      <c r="D104" s="12">
        <v>39972.472715393516</v>
      </c>
      <c r="E104" s="12">
        <v>39972.473933993053</v>
      </c>
      <c r="F104" s="11">
        <v>105286</v>
      </c>
      <c r="G104" s="11">
        <v>10</v>
      </c>
      <c r="H104" s="11" t="s">
        <v>16</v>
      </c>
      <c r="I104" s="11">
        <v>2</v>
      </c>
      <c r="J104" s="11">
        <v>30</v>
      </c>
      <c r="K104" s="11">
        <v>100000</v>
      </c>
    </row>
    <row r="105" spans="1:11">
      <c r="A105" s="13" t="s">
        <v>23</v>
      </c>
      <c r="B105" s="13">
        <v>45</v>
      </c>
      <c r="C105" s="13" t="s">
        <v>15</v>
      </c>
      <c r="D105" s="14">
        <v>39972.485225891207</v>
      </c>
      <c r="E105" s="14">
        <v>39972.486898645831</v>
      </c>
      <c r="F105" s="13">
        <v>144526</v>
      </c>
      <c r="G105" s="13">
        <v>10</v>
      </c>
      <c r="H105" s="13" t="s">
        <v>16</v>
      </c>
      <c r="I105" s="13">
        <v>2</v>
      </c>
      <c r="J105" s="13">
        <v>40</v>
      </c>
      <c r="K105" s="13">
        <v>100000</v>
      </c>
    </row>
    <row r="106" spans="1:11">
      <c r="A106" s="11" t="s">
        <v>23</v>
      </c>
      <c r="B106" s="11">
        <v>50</v>
      </c>
      <c r="C106" s="11" t="s">
        <v>15</v>
      </c>
      <c r="D106" s="12">
        <v>39972.500666516207</v>
      </c>
      <c r="E106" s="12">
        <v>39972.50251859954</v>
      </c>
      <c r="F106" s="11">
        <v>160020</v>
      </c>
      <c r="G106" s="11">
        <v>10</v>
      </c>
      <c r="H106" s="11" t="s">
        <v>16</v>
      </c>
      <c r="I106" s="11">
        <v>2</v>
      </c>
      <c r="J106" s="11">
        <v>50</v>
      </c>
      <c r="K106" s="11">
        <v>100000</v>
      </c>
    </row>
    <row r="107" spans="1:11">
      <c r="A107" s="13" t="s">
        <v>23</v>
      </c>
      <c r="B107" s="13">
        <v>28</v>
      </c>
      <c r="C107" s="13" t="s">
        <v>13</v>
      </c>
      <c r="D107" s="14">
        <v>39972.45484953704</v>
      </c>
      <c r="E107" s="14">
        <v>39972.455432326387</v>
      </c>
      <c r="F107" s="13">
        <v>50353</v>
      </c>
      <c r="G107" s="13">
        <v>10</v>
      </c>
      <c r="H107" s="13" t="s">
        <v>16</v>
      </c>
      <c r="I107" s="13">
        <v>2</v>
      </c>
      <c r="J107" s="13">
        <v>10</v>
      </c>
      <c r="K107" s="13">
        <v>100000</v>
      </c>
    </row>
    <row r="108" spans="1:11">
      <c r="A108" s="11" t="s">
        <v>23</v>
      </c>
      <c r="B108" s="11">
        <v>33</v>
      </c>
      <c r="C108" s="11" t="s">
        <v>13</v>
      </c>
      <c r="D108" s="12">
        <v>39972.461274502311</v>
      </c>
      <c r="E108" s="12">
        <v>39972.462183020834</v>
      </c>
      <c r="F108" s="11">
        <v>78496</v>
      </c>
      <c r="G108" s="11">
        <v>10</v>
      </c>
      <c r="H108" s="11" t="s">
        <v>16</v>
      </c>
      <c r="I108" s="11">
        <v>2</v>
      </c>
      <c r="J108" s="11">
        <v>20</v>
      </c>
      <c r="K108" s="11">
        <v>100000</v>
      </c>
    </row>
    <row r="109" spans="1:11">
      <c r="A109" s="13" t="s">
        <v>23</v>
      </c>
      <c r="B109" s="13">
        <v>38</v>
      </c>
      <c r="C109" s="13" t="s">
        <v>13</v>
      </c>
      <c r="D109" s="14">
        <v>39972.470598807871</v>
      </c>
      <c r="E109" s="14">
        <v>39972.471907673615</v>
      </c>
      <c r="F109" s="13">
        <v>113086</v>
      </c>
      <c r="G109" s="13">
        <v>10</v>
      </c>
      <c r="H109" s="13" t="s">
        <v>16</v>
      </c>
      <c r="I109" s="13">
        <v>2</v>
      </c>
      <c r="J109" s="13">
        <v>30</v>
      </c>
      <c r="K109" s="13">
        <v>100000</v>
      </c>
    </row>
    <row r="110" spans="1:11">
      <c r="A110" s="11" t="s">
        <v>23</v>
      </c>
      <c r="B110" s="11">
        <v>43</v>
      </c>
      <c r="C110" s="11" t="s">
        <v>13</v>
      </c>
      <c r="D110" s="12">
        <v>39972.482647303237</v>
      </c>
      <c r="E110" s="12">
        <v>39972.484409803241</v>
      </c>
      <c r="F110" s="11">
        <v>152280</v>
      </c>
      <c r="G110" s="11">
        <v>10</v>
      </c>
      <c r="H110" s="11" t="s">
        <v>16</v>
      </c>
      <c r="I110" s="11">
        <v>2</v>
      </c>
      <c r="J110" s="11">
        <v>40</v>
      </c>
      <c r="K110" s="11">
        <v>100000</v>
      </c>
    </row>
    <row r="111" spans="1:11">
      <c r="A111" s="13" t="s">
        <v>23</v>
      </c>
      <c r="B111" s="13">
        <v>48</v>
      </c>
      <c r="C111" s="13" t="s">
        <v>13</v>
      </c>
      <c r="D111" s="14">
        <v>39972.497941932874</v>
      </c>
      <c r="E111" s="14">
        <v>39972.499861261575</v>
      </c>
      <c r="F111" s="13">
        <v>165830</v>
      </c>
      <c r="G111" s="13">
        <v>10</v>
      </c>
      <c r="H111" s="13" t="s">
        <v>16</v>
      </c>
      <c r="I111" s="13">
        <v>2</v>
      </c>
      <c r="J111" s="13">
        <v>50</v>
      </c>
      <c r="K111" s="13">
        <v>100000</v>
      </c>
    </row>
    <row r="112" spans="1:11">
      <c r="A112" s="11" t="s">
        <v>23</v>
      </c>
      <c r="B112" s="11">
        <v>29</v>
      </c>
      <c r="C112" s="11" t="s">
        <v>14</v>
      </c>
      <c r="D112" s="12">
        <v>39972.455432488423</v>
      </c>
      <c r="E112" s="12">
        <v>39972.456219756947</v>
      </c>
      <c r="F112" s="11">
        <v>68020</v>
      </c>
      <c r="G112" s="11">
        <v>10</v>
      </c>
      <c r="H112" s="11" t="s">
        <v>16</v>
      </c>
      <c r="I112" s="11">
        <v>2</v>
      </c>
      <c r="J112" s="11">
        <v>10</v>
      </c>
      <c r="K112" s="11">
        <v>100000</v>
      </c>
    </row>
    <row r="113" spans="1:11">
      <c r="A113" s="13" t="s">
        <v>23</v>
      </c>
      <c r="B113" s="13">
        <v>34</v>
      </c>
      <c r="C113" s="13" t="s">
        <v>14</v>
      </c>
      <c r="D113" s="14">
        <v>39972.462183020834</v>
      </c>
      <c r="E113" s="14">
        <v>39972.463050659724</v>
      </c>
      <c r="F113" s="13">
        <v>74963</v>
      </c>
      <c r="G113" s="13">
        <v>10</v>
      </c>
      <c r="H113" s="13" t="s">
        <v>16</v>
      </c>
      <c r="I113" s="13">
        <v>2</v>
      </c>
      <c r="J113" s="13">
        <v>20</v>
      </c>
      <c r="K113" s="13">
        <v>100000</v>
      </c>
    </row>
    <row r="114" spans="1:11">
      <c r="A114" s="11" t="s">
        <v>23</v>
      </c>
      <c r="B114" s="11">
        <v>39</v>
      </c>
      <c r="C114" s="11" t="s">
        <v>14</v>
      </c>
      <c r="D114" s="12">
        <v>39972.471907673615</v>
      </c>
      <c r="E114" s="12">
        <v>39972.472708333335</v>
      </c>
      <c r="F114" s="11">
        <v>69176</v>
      </c>
      <c r="G114" s="11">
        <v>10</v>
      </c>
      <c r="H114" s="11" t="s">
        <v>16</v>
      </c>
      <c r="I114" s="11">
        <v>2</v>
      </c>
      <c r="J114" s="11">
        <v>30</v>
      </c>
      <c r="K114" s="11">
        <v>100000</v>
      </c>
    </row>
    <row r="115" spans="1:11">
      <c r="A115" s="13" t="s">
        <v>23</v>
      </c>
      <c r="B115" s="13">
        <v>44</v>
      </c>
      <c r="C115" s="13" t="s">
        <v>14</v>
      </c>
      <c r="D115" s="14">
        <v>39972.484409988429</v>
      </c>
      <c r="E115" s="14">
        <v>39972.485218668982</v>
      </c>
      <c r="F115" s="13">
        <v>69870</v>
      </c>
      <c r="G115" s="13">
        <v>10</v>
      </c>
      <c r="H115" s="13" t="s">
        <v>16</v>
      </c>
      <c r="I115" s="13">
        <v>2</v>
      </c>
      <c r="J115" s="13">
        <v>40</v>
      </c>
      <c r="K115" s="13">
        <v>100000</v>
      </c>
    </row>
    <row r="116" spans="1:11">
      <c r="A116" s="11" t="s">
        <v>23</v>
      </c>
      <c r="B116" s="11">
        <v>49</v>
      </c>
      <c r="C116" s="11" t="s">
        <v>14</v>
      </c>
      <c r="D116" s="12">
        <v>39972.499861261575</v>
      </c>
      <c r="E116" s="12">
        <v>39972.500658564815</v>
      </c>
      <c r="F116" s="11">
        <v>68886</v>
      </c>
      <c r="G116" s="11">
        <v>10</v>
      </c>
      <c r="H116" s="11" t="s">
        <v>16</v>
      </c>
      <c r="I116" s="11">
        <v>2</v>
      </c>
      <c r="J116" s="11">
        <v>50</v>
      </c>
      <c r="K116" s="11">
        <v>100000</v>
      </c>
    </row>
    <row r="117" spans="1:11">
      <c r="A117" s="13" t="s">
        <v>23</v>
      </c>
      <c r="B117" s="13">
        <v>27</v>
      </c>
      <c r="C117" s="13" t="s">
        <v>12</v>
      </c>
      <c r="D117" s="14">
        <v>39972.454321527781</v>
      </c>
      <c r="E117" s="14">
        <v>39972.45484953704</v>
      </c>
      <c r="F117" s="13">
        <v>45620</v>
      </c>
      <c r="G117" s="13">
        <v>10</v>
      </c>
      <c r="H117" s="13" t="s">
        <v>16</v>
      </c>
      <c r="I117" s="13">
        <v>2</v>
      </c>
      <c r="J117" s="13">
        <v>10</v>
      </c>
      <c r="K117" s="13">
        <v>100000</v>
      </c>
    </row>
    <row r="118" spans="1:11">
      <c r="A118" s="11" t="s">
        <v>23</v>
      </c>
      <c r="B118" s="11">
        <v>32</v>
      </c>
      <c r="C118" s="11" t="s">
        <v>12</v>
      </c>
      <c r="D118" s="12">
        <v>39972.460896296296</v>
      </c>
      <c r="E118" s="12">
        <v>39972.461274305555</v>
      </c>
      <c r="F118" s="11">
        <v>32660</v>
      </c>
      <c r="G118" s="11">
        <v>10</v>
      </c>
      <c r="H118" s="11" t="s">
        <v>16</v>
      </c>
      <c r="I118" s="11">
        <v>2</v>
      </c>
      <c r="J118" s="11">
        <v>20</v>
      </c>
      <c r="K118" s="11">
        <v>100000</v>
      </c>
    </row>
    <row r="119" spans="1:11">
      <c r="A119" s="13" t="s">
        <v>23</v>
      </c>
      <c r="B119" s="13">
        <v>37</v>
      </c>
      <c r="C119" s="13" t="s">
        <v>12</v>
      </c>
      <c r="D119" s="14">
        <v>39972.470167476851</v>
      </c>
      <c r="E119" s="14">
        <v>39972.470598611108</v>
      </c>
      <c r="F119" s="13">
        <v>37250</v>
      </c>
      <c r="G119" s="13">
        <v>10</v>
      </c>
      <c r="H119" s="13" t="s">
        <v>16</v>
      </c>
      <c r="I119" s="13">
        <v>2</v>
      </c>
      <c r="J119" s="13">
        <v>30</v>
      </c>
      <c r="K119" s="13">
        <v>100000</v>
      </c>
    </row>
    <row r="120" spans="1:11">
      <c r="A120" s="11" t="s">
        <v>23</v>
      </c>
      <c r="B120" s="11">
        <v>42</v>
      </c>
      <c r="C120" s="11" t="s">
        <v>12</v>
      </c>
      <c r="D120" s="12">
        <v>39972.482255752315</v>
      </c>
      <c r="E120" s="12">
        <v>39972.482647303237</v>
      </c>
      <c r="F120" s="11">
        <v>33830</v>
      </c>
      <c r="G120" s="11">
        <v>10</v>
      </c>
      <c r="H120" s="11" t="s">
        <v>16</v>
      </c>
      <c r="I120" s="11">
        <v>2</v>
      </c>
      <c r="J120" s="11">
        <v>40</v>
      </c>
      <c r="K120" s="11">
        <v>100000</v>
      </c>
    </row>
    <row r="121" spans="1:11">
      <c r="A121" s="13" t="s">
        <v>23</v>
      </c>
      <c r="B121" s="13">
        <v>47</v>
      </c>
      <c r="C121" s="13" t="s">
        <v>12</v>
      </c>
      <c r="D121" s="14">
        <v>39972.497489583337</v>
      </c>
      <c r="E121" s="14">
        <v>39972.497941932874</v>
      </c>
      <c r="F121" s="13">
        <v>39083</v>
      </c>
      <c r="G121" s="13">
        <v>10</v>
      </c>
      <c r="H121" s="13" t="s">
        <v>16</v>
      </c>
      <c r="I121" s="13">
        <v>2</v>
      </c>
      <c r="J121" s="13">
        <v>50</v>
      </c>
      <c r="K121" s="13">
        <v>100000</v>
      </c>
    </row>
    <row r="122" spans="1:11">
      <c r="A122" s="11" t="s">
        <v>23</v>
      </c>
      <c r="B122" s="11">
        <v>26</v>
      </c>
      <c r="C122" s="11" t="s">
        <v>10</v>
      </c>
      <c r="D122" s="12">
        <v>39972.452177893516</v>
      </c>
      <c r="E122" s="12">
        <v>39972.454295104166</v>
      </c>
      <c r="F122" s="11">
        <v>182926</v>
      </c>
      <c r="G122" s="11">
        <v>0</v>
      </c>
      <c r="H122" s="11" t="s">
        <v>16</v>
      </c>
      <c r="I122" s="11">
        <v>2</v>
      </c>
      <c r="J122" s="11">
        <v>10</v>
      </c>
      <c r="K122" s="11">
        <v>100000</v>
      </c>
    </row>
    <row r="123" spans="1:11">
      <c r="A123" s="13" t="s">
        <v>23</v>
      </c>
      <c r="B123" s="13">
        <v>31</v>
      </c>
      <c r="C123" s="13" t="s">
        <v>10</v>
      </c>
      <c r="D123" s="14">
        <v>39972.456726851851</v>
      </c>
      <c r="E123" s="14">
        <v>39972.46087815972</v>
      </c>
      <c r="F123" s="13">
        <v>358673</v>
      </c>
      <c r="G123" s="13">
        <v>0</v>
      </c>
      <c r="H123" s="13" t="s">
        <v>16</v>
      </c>
      <c r="I123" s="13">
        <v>2</v>
      </c>
      <c r="J123" s="13">
        <v>20</v>
      </c>
      <c r="K123" s="13">
        <v>100000</v>
      </c>
    </row>
    <row r="124" spans="1:11">
      <c r="A124" s="11" t="s">
        <v>23</v>
      </c>
      <c r="B124" s="11">
        <v>36</v>
      </c>
      <c r="C124" s="11" t="s">
        <v>10</v>
      </c>
      <c r="D124" s="12">
        <v>39972.463996527775</v>
      </c>
      <c r="E124" s="12">
        <v>39972.470150150461</v>
      </c>
      <c r="F124" s="11">
        <v>531673</v>
      </c>
      <c r="G124" s="11">
        <v>0</v>
      </c>
      <c r="H124" s="11" t="s">
        <v>16</v>
      </c>
      <c r="I124" s="11">
        <v>2</v>
      </c>
      <c r="J124" s="11">
        <v>30</v>
      </c>
      <c r="K124" s="11">
        <v>100000</v>
      </c>
    </row>
    <row r="125" spans="1:11">
      <c r="A125" s="13" t="s">
        <v>23</v>
      </c>
      <c r="B125" s="13">
        <v>41</v>
      </c>
      <c r="C125" s="13" t="s">
        <v>10</v>
      </c>
      <c r="D125" s="14">
        <v>39972.473934918984</v>
      </c>
      <c r="E125" s="14">
        <v>39972.482196909725</v>
      </c>
      <c r="F125" s="13">
        <v>713836</v>
      </c>
      <c r="G125" s="13">
        <v>0</v>
      </c>
      <c r="H125" s="13" t="s">
        <v>16</v>
      </c>
      <c r="I125" s="13">
        <v>2</v>
      </c>
      <c r="J125" s="13">
        <v>40</v>
      </c>
      <c r="K125" s="13">
        <v>100000</v>
      </c>
    </row>
    <row r="126" spans="1:11">
      <c r="A126" s="11" t="s">
        <v>23</v>
      </c>
      <c r="B126" s="11">
        <v>46</v>
      </c>
      <c r="C126" s="11" t="s">
        <v>10</v>
      </c>
      <c r="D126" s="12">
        <v>39972.486899189818</v>
      </c>
      <c r="E126" s="12">
        <v>39972.497403472225</v>
      </c>
      <c r="F126" s="11">
        <v>907570</v>
      </c>
      <c r="G126" s="11">
        <v>0</v>
      </c>
      <c r="H126" s="11" t="s">
        <v>16</v>
      </c>
      <c r="I126" s="11">
        <v>2</v>
      </c>
      <c r="J126" s="11">
        <v>50</v>
      </c>
      <c r="K126" s="11">
        <v>100000</v>
      </c>
    </row>
    <row r="127" spans="1:11">
      <c r="A127" s="13" t="s">
        <v>23</v>
      </c>
      <c r="B127" s="13">
        <v>5</v>
      </c>
      <c r="C127" s="13" t="s">
        <v>15</v>
      </c>
      <c r="D127" s="14">
        <v>39967.611270949077</v>
      </c>
      <c r="E127" s="14">
        <v>39967.61221269676</v>
      </c>
      <c r="F127" s="13">
        <v>81366</v>
      </c>
      <c r="G127" s="13">
        <v>10</v>
      </c>
      <c r="H127" s="13" t="s">
        <v>11</v>
      </c>
      <c r="I127" s="13">
        <v>2</v>
      </c>
      <c r="J127" s="13">
        <v>10</v>
      </c>
      <c r="K127" s="13">
        <v>200000</v>
      </c>
    </row>
    <row r="128" spans="1:11">
      <c r="A128" s="11" t="s">
        <v>23</v>
      </c>
      <c r="B128" s="11">
        <v>10</v>
      </c>
      <c r="C128" s="11" t="s">
        <v>15</v>
      </c>
      <c r="D128" s="12">
        <v>39967.627588344905</v>
      </c>
      <c r="E128" s="12">
        <v>39967.629595636572</v>
      </c>
      <c r="F128" s="11">
        <v>173430</v>
      </c>
      <c r="G128" s="11">
        <v>10</v>
      </c>
      <c r="H128" s="11" t="s">
        <v>11</v>
      </c>
      <c r="I128" s="11">
        <v>2</v>
      </c>
      <c r="J128" s="11">
        <v>10</v>
      </c>
      <c r="K128" s="11">
        <v>400000</v>
      </c>
    </row>
    <row r="129" spans="1:11">
      <c r="A129" s="13" t="s">
        <v>23</v>
      </c>
      <c r="B129" s="13">
        <v>15</v>
      </c>
      <c r="C129" s="13" t="s">
        <v>15</v>
      </c>
      <c r="D129" s="14">
        <v>39967.65196033565</v>
      </c>
      <c r="E129" s="14">
        <v>39967.654892442129</v>
      </c>
      <c r="F129" s="13">
        <v>253333</v>
      </c>
      <c r="G129" s="13">
        <v>10</v>
      </c>
      <c r="H129" s="13" t="s">
        <v>11</v>
      </c>
      <c r="I129" s="13">
        <v>2</v>
      </c>
      <c r="J129" s="13">
        <v>10</v>
      </c>
      <c r="K129" s="13">
        <v>600000</v>
      </c>
    </row>
    <row r="130" spans="1:11">
      <c r="A130" s="11" t="s">
        <v>23</v>
      </c>
      <c r="B130" s="11">
        <v>20</v>
      </c>
      <c r="C130" s="11" t="s">
        <v>15</v>
      </c>
      <c r="D130" s="12">
        <v>39967.685544675929</v>
      </c>
      <c r="E130" s="12">
        <v>39967.689343136575</v>
      </c>
      <c r="F130" s="11">
        <v>328186</v>
      </c>
      <c r="G130" s="11">
        <v>10</v>
      </c>
      <c r="H130" s="11" t="s">
        <v>11</v>
      </c>
      <c r="I130" s="11">
        <v>2</v>
      </c>
      <c r="J130" s="11">
        <v>10</v>
      </c>
      <c r="K130" s="11">
        <v>800000</v>
      </c>
    </row>
    <row r="131" spans="1:11">
      <c r="A131" s="13" t="s">
        <v>23</v>
      </c>
      <c r="B131" s="13">
        <v>25</v>
      </c>
      <c r="C131" s="13" t="s">
        <v>15</v>
      </c>
      <c r="D131" s="14">
        <v>39972.447334872682</v>
      </c>
      <c r="E131" s="14">
        <v>39972.452177199077</v>
      </c>
      <c r="F131" s="13">
        <v>418376</v>
      </c>
      <c r="G131" s="13">
        <v>10</v>
      </c>
      <c r="H131" s="13" t="s">
        <v>11</v>
      </c>
      <c r="I131" s="13">
        <v>2</v>
      </c>
      <c r="J131" s="13">
        <v>10</v>
      </c>
      <c r="K131" s="13">
        <v>1000000</v>
      </c>
    </row>
    <row r="132" spans="1:11">
      <c r="A132" s="11" t="s">
        <v>23</v>
      </c>
      <c r="B132" s="11">
        <v>3</v>
      </c>
      <c r="C132" s="11" t="s">
        <v>13</v>
      </c>
      <c r="D132" s="12">
        <v>39967.608572418983</v>
      </c>
      <c r="E132" s="12">
        <v>39967.609490127317</v>
      </c>
      <c r="F132" s="11">
        <v>79290</v>
      </c>
      <c r="G132" s="11">
        <v>10</v>
      </c>
      <c r="H132" s="11" t="s">
        <v>11</v>
      </c>
      <c r="I132" s="11">
        <v>2</v>
      </c>
      <c r="J132" s="11">
        <v>10</v>
      </c>
      <c r="K132" s="11">
        <v>200000</v>
      </c>
    </row>
    <row r="133" spans="1:11">
      <c r="A133" s="13" t="s">
        <v>23</v>
      </c>
      <c r="B133" s="13">
        <v>8</v>
      </c>
      <c r="C133" s="13" t="s">
        <v>13</v>
      </c>
      <c r="D133" s="14">
        <v>39967.621510844911</v>
      </c>
      <c r="E133" s="14">
        <v>39967.623429363426</v>
      </c>
      <c r="F133" s="13">
        <v>165760</v>
      </c>
      <c r="G133" s="13">
        <v>10</v>
      </c>
      <c r="H133" s="13" t="s">
        <v>11</v>
      </c>
      <c r="I133" s="13">
        <v>2</v>
      </c>
      <c r="J133" s="13">
        <v>10</v>
      </c>
      <c r="K133" s="13">
        <v>400000</v>
      </c>
    </row>
    <row r="134" spans="1:11">
      <c r="A134" s="11" t="s">
        <v>23</v>
      </c>
      <c r="B134" s="11">
        <v>13</v>
      </c>
      <c r="C134" s="11" t="s">
        <v>13</v>
      </c>
      <c r="D134" s="12">
        <v>39967.643462615742</v>
      </c>
      <c r="E134" s="12">
        <v>39967.646267361109</v>
      </c>
      <c r="F134" s="11">
        <v>242330</v>
      </c>
      <c r="G134" s="11">
        <v>10</v>
      </c>
      <c r="H134" s="11" t="s">
        <v>11</v>
      </c>
      <c r="I134" s="11">
        <v>2</v>
      </c>
      <c r="J134" s="11">
        <v>10</v>
      </c>
      <c r="K134" s="11">
        <v>600000</v>
      </c>
    </row>
    <row r="135" spans="1:11">
      <c r="A135" s="13" t="s">
        <v>23</v>
      </c>
      <c r="B135" s="13">
        <v>18</v>
      </c>
      <c r="C135" s="13" t="s">
        <v>13</v>
      </c>
      <c r="D135" s="14">
        <v>39967.674209062498</v>
      </c>
      <c r="E135" s="14">
        <v>39967.677898958333</v>
      </c>
      <c r="F135" s="13">
        <v>318806</v>
      </c>
      <c r="G135" s="13">
        <v>10</v>
      </c>
      <c r="H135" s="13" t="s">
        <v>11</v>
      </c>
      <c r="I135" s="13">
        <v>2</v>
      </c>
      <c r="J135" s="13">
        <v>10</v>
      </c>
      <c r="K135" s="13">
        <v>800000</v>
      </c>
    </row>
    <row r="136" spans="1:11">
      <c r="A136" s="11" t="s">
        <v>23</v>
      </c>
      <c r="B136" s="11">
        <v>23</v>
      </c>
      <c r="C136" s="11" t="s">
        <v>13</v>
      </c>
      <c r="D136" s="12">
        <v>39972.43253622685</v>
      </c>
      <c r="E136" s="12">
        <v>39972.437476273146</v>
      </c>
      <c r="F136" s="11">
        <v>426820</v>
      </c>
      <c r="G136" s="11">
        <v>10</v>
      </c>
      <c r="H136" s="11" t="s">
        <v>11</v>
      </c>
      <c r="I136" s="11">
        <v>2</v>
      </c>
      <c r="J136" s="11">
        <v>10</v>
      </c>
      <c r="K136" s="11">
        <v>1000000</v>
      </c>
    </row>
    <row r="137" spans="1:11">
      <c r="A137" s="13" t="s">
        <v>23</v>
      </c>
      <c r="B137" s="13">
        <v>4</v>
      </c>
      <c r="C137" s="13" t="s">
        <v>14</v>
      </c>
      <c r="D137" s="14">
        <v>39967.609490127317</v>
      </c>
      <c r="E137" s="14">
        <v>39967.611223993059</v>
      </c>
      <c r="F137" s="13">
        <v>149806</v>
      </c>
      <c r="G137" s="13">
        <v>10</v>
      </c>
      <c r="H137" s="13" t="s">
        <v>11</v>
      </c>
      <c r="I137" s="13">
        <v>2</v>
      </c>
      <c r="J137" s="13">
        <v>10</v>
      </c>
      <c r="K137" s="13">
        <v>200000</v>
      </c>
    </row>
    <row r="138" spans="1:11">
      <c r="A138" s="11" t="s">
        <v>23</v>
      </c>
      <c r="B138" s="11">
        <v>9</v>
      </c>
      <c r="C138" s="11" t="s">
        <v>14</v>
      </c>
      <c r="D138" s="12">
        <v>39967.623429513886</v>
      </c>
      <c r="E138" s="12">
        <v>39967.627581134257</v>
      </c>
      <c r="F138" s="11">
        <v>358700</v>
      </c>
      <c r="G138" s="11">
        <v>10</v>
      </c>
      <c r="H138" s="11" t="s">
        <v>11</v>
      </c>
      <c r="I138" s="11">
        <v>2</v>
      </c>
      <c r="J138" s="11">
        <v>10</v>
      </c>
      <c r="K138" s="11">
        <v>400000</v>
      </c>
    </row>
    <row r="139" spans="1:11">
      <c r="A139" s="13" t="s">
        <v>23</v>
      </c>
      <c r="B139" s="13">
        <v>14</v>
      </c>
      <c r="C139" s="13" t="s">
        <v>14</v>
      </c>
      <c r="D139" s="14">
        <v>39967.646267361109</v>
      </c>
      <c r="E139" s="14">
        <v>39967.651952928238</v>
      </c>
      <c r="F139" s="13">
        <v>491233</v>
      </c>
      <c r="G139" s="13">
        <v>10</v>
      </c>
      <c r="H139" s="13" t="s">
        <v>11</v>
      </c>
      <c r="I139" s="13">
        <v>2</v>
      </c>
      <c r="J139" s="13">
        <v>10</v>
      </c>
      <c r="K139" s="13">
        <v>600000</v>
      </c>
    </row>
    <row r="140" spans="1:11">
      <c r="A140" s="11" t="s">
        <v>23</v>
      </c>
      <c r="B140" s="11">
        <v>19</v>
      </c>
      <c r="C140" s="11" t="s">
        <v>14</v>
      </c>
      <c r="D140" s="12">
        <v>39967.677898958333</v>
      </c>
      <c r="E140" s="12">
        <v>39967.685537465281</v>
      </c>
      <c r="F140" s="11">
        <v>659966</v>
      </c>
      <c r="G140" s="11">
        <v>10</v>
      </c>
      <c r="H140" s="11" t="s">
        <v>11</v>
      </c>
      <c r="I140" s="11">
        <v>2</v>
      </c>
      <c r="J140" s="11">
        <v>10</v>
      </c>
      <c r="K140" s="11">
        <v>800000</v>
      </c>
    </row>
    <row r="141" spans="1:11">
      <c r="A141" s="13" t="s">
        <v>23</v>
      </c>
      <c r="B141" s="13">
        <v>24</v>
      </c>
      <c r="C141" s="13" t="s">
        <v>14</v>
      </c>
      <c r="D141" s="14">
        <v>39972.43747646991</v>
      </c>
      <c r="E141" s="14">
        <v>39972.447327662034</v>
      </c>
      <c r="F141" s="13">
        <v>851143</v>
      </c>
      <c r="G141" s="13">
        <v>10</v>
      </c>
      <c r="H141" s="13" t="s">
        <v>11</v>
      </c>
      <c r="I141" s="13">
        <v>2</v>
      </c>
      <c r="J141" s="13">
        <v>10</v>
      </c>
      <c r="K141" s="13">
        <v>1000000</v>
      </c>
    </row>
    <row r="142" spans="1:11">
      <c r="A142" s="11" t="s">
        <v>23</v>
      </c>
      <c r="B142" s="11">
        <v>2</v>
      </c>
      <c r="C142" s="11" t="s">
        <v>12</v>
      </c>
      <c r="D142" s="12">
        <v>39967.607759722225</v>
      </c>
      <c r="E142" s="12">
        <v>39967.60857152778</v>
      </c>
      <c r="F142" s="11">
        <v>70140</v>
      </c>
      <c r="G142" s="11">
        <v>10</v>
      </c>
      <c r="H142" s="11" t="s">
        <v>11</v>
      </c>
      <c r="I142" s="11">
        <v>2</v>
      </c>
      <c r="J142" s="11">
        <v>10</v>
      </c>
      <c r="K142" s="11">
        <v>200000</v>
      </c>
    </row>
    <row r="143" spans="1:11">
      <c r="A143" s="13" t="s">
        <v>23</v>
      </c>
      <c r="B143" s="13">
        <v>7</v>
      </c>
      <c r="C143" s="13" t="s">
        <v>12</v>
      </c>
      <c r="D143" s="14">
        <v>39967.619905405096</v>
      </c>
      <c r="E143" s="14">
        <v>39967.621510844911</v>
      </c>
      <c r="F143" s="13">
        <v>138710</v>
      </c>
      <c r="G143" s="13">
        <v>10</v>
      </c>
      <c r="H143" s="13" t="s">
        <v>11</v>
      </c>
      <c r="I143" s="13">
        <v>2</v>
      </c>
      <c r="J143" s="13">
        <v>10</v>
      </c>
      <c r="K143" s="13">
        <v>400000</v>
      </c>
    </row>
    <row r="144" spans="1:11">
      <c r="A144" s="11" t="s">
        <v>23</v>
      </c>
      <c r="B144" s="11">
        <v>12</v>
      </c>
      <c r="C144" s="11" t="s">
        <v>12</v>
      </c>
      <c r="D144" s="12">
        <v>39967.641091203703</v>
      </c>
      <c r="E144" s="12">
        <v>39967.643462615742</v>
      </c>
      <c r="F144" s="11">
        <v>204890</v>
      </c>
      <c r="G144" s="11">
        <v>10</v>
      </c>
      <c r="H144" s="11" t="s">
        <v>11</v>
      </c>
      <c r="I144" s="11">
        <v>2</v>
      </c>
      <c r="J144" s="11">
        <v>10</v>
      </c>
      <c r="K144" s="11">
        <v>600000</v>
      </c>
    </row>
    <row r="145" spans="1:11">
      <c r="A145" s="13" t="s">
        <v>23</v>
      </c>
      <c r="B145" s="13">
        <v>17</v>
      </c>
      <c r="C145" s="13" t="s">
        <v>12</v>
      </c>
      <c r="D145" s="14">
        <v>39967.67082890046</v>
      </c>
      <c r="E145" s="14">
        <v>39967.674209062498</v>
      </c>
      <c r="F145" s="13">
        <v>292046</v>
      </c>
      <c r="G145" s="13">
        <v>10</v>
      </c>
      <c r="H145" s="13" t="s">
        <v>11</v>
      </c>
      <c r="I145" s="13">
        <v>2</v>
      </c>
      <c r="J145" s="13">
        <v>10</v>
      </c>
      <c r="K145" s="13">
        <v>800000</v>
      </c>
    </row>
    <row r="146" spans="1:11">
      <c r="A146" s="11" t="s">
        <v>23</v>
      </c>
      <c r="B146" s="11">
        <v>22</v>
      </c>
      <c r="C146" s="11" t="s">
        <v>12</v>
      </c>
      <c r="D146" s="12">
        <v>39972.428372800925</v>
      </c>
      <c r="E146" s="12">
        <v>39972.432536030094</v>
      </c>
      <c r="F146" s="11">
        <v>359703</v>
      </c>
      <c r="G146" s="11">
        <v>10</v>
      </c>
      <c r="H146" s="11" t="s">
        <v>11</v>
      </c>
      <c r="I146" s="11">
        <v>2</v>
      </c>
      <c r="J146" s="11">
        <v>10</v>
      </c>
      <c r="K146" s="11">
        <v>1000000</v>
      </c>
    </row>
    <row r="147" spans="1:11">
      <c r="A147" s="13" t="s">
        <v>23</v>
      </c>
      <c r="B147" s="13">
        <v>1</v>
      </c>
      <c r="C147" s="13" t="s">
        <v>10</v>
      </c>
      <c r="D147" s="14">
        <v>39967.603525694445</v>
      </c>
      <c r="E147" s="14">
        <v>39967.607721956017</v>
      </c>
      <c r="F147" s="13">
        <v>362556</v>
      </c>
      <c r="G147" s="13">
        <v>0</v>
      </c>
      <c r="H147" s="13" t="s">
        <v>11</v>
      </c>
      <c r="I147" s="13">
        <v>2</v>
      </c>
      <c r="J147" s="13">
        <v>10</v>
      </c>
      <c r="K147" s="13">
        <v>200000</v>
      </c>
    </row>
    <row r="148" spans="1:11">
      <c r="A148" s="11" t="s">
        <v>23</v>
      </c>
      <c r="B148" s="11">
        <v>6</v>
      </c>
      <c r="C148" s="11" t="s">
        <v>10</v>
      </c>
      <c r="D148" s="12">
        <v>39967.612213229164</v>
      </c>
      <c r="E148" s="12">
        <v>39967.619799768516</v>
      </c>
      <c r="F148" s="11">
        <v>655476</v>
      </c>
      <c r="G148" s="11">
        <v>0</v>
      </c>
      <c r="H148" s="11" t="s">
        <v>11</v>
      </c>
      <c r="I148" s="11">
        <v>2</v>
      </c>
      <c r="J148" s="11">
        <v>10</v>
      </c>
      <c r="K148" s="11">
        <v>400000</v>
      </c>
    </row>
    <row r="149" spans="1:11">
      <c r="A149" s="13" t="s">
        <v>23</v>
      </c>
      <c r="B149" s="13">
        <v>11</v>
      </c>
      <c r="C149" s="13" t="s">
        <v>10</v>
      </c>
      <c r="D149" s="14">
        <v>39967.629596180559</v>
      </c>
      <c r="E149" s="14">
        <v>39967.640959259261</v>
      </c>
      <c r="F149" s="13">
        <v>981770</v>
      </c>
      <c r="G149" s="13">
        <v>0</v>
      </c>
      <c r="H149" s="13" t="s">
        <v>11</v>
      </c>
      <c r="I149" s="13">
        <v>2</v>
      </c>
      <c r="J149" s="13">
        <v>10</v>
      </c>
      <c r="K149" s="13">
        <v>600000</v>
      </c>
    </row>
    <row r="150" spans="1:11">
      <c r="A150" s="11" t="s">
        <v>23</v>
      </c>
      <c r="B150" s="11">
        <v>16</v>
      </c>
      <c r="C150" s="11" t="s">
        <v>10</v>
      </c>
      <c r="D150" s="12">
        <v>39967.65489297454</v>
      </c>
      <c r="E150" s="12">
        <v>39967.670677743059</v>
      </c>
      <c r="F150" s="11">
        <v>1363803</v>
      </c>
      <c r="G150" s="11">
        <v>0</v>
      </c>
      <c r="H150" s="11" t="s">
        <v>11</v>
      </c>
      <c r="I150" s="11">
        <v>2</v>
      </c>
      <c r="J150" s="11">
        <v>10</v>
      </c>
      <c r="K150" s="11">
        <v>800000</v>
      </c>
    </row>
    <row r="151" spans="1:11">
      <c r="A151" s="13" t="s">
        <v>23</v>
      </c>
      <c r="B151" s="13">
        <v>21</v>
      </c>
      <c r="C151" s="13" t="s">
        <v>10</v>
      </c>
      <c r="D151" s="14">
        <v>39967.689343518519</v>
      </c>
      <c r="E151" s="14">
        <v>39967.708866782406</v>
      </c>
      <c r="F151" s="13">
        <v>1686810</v>
      </c>
      <c r="G151" s="13">
        <v>0</v>
      </c>
      <c r="H151" s="13" t="s">
        <v>11</v>
      </c>
      <c r="I151" s="13">
        <v>2</v>
      </c>
      <c r="J151" s="13">
        <v>10</v>
      </c>
      <c r="K151" s="13">
        <v>1000000</v>
      </c>
    </row>
    <row r="152" spans="1:11">
      <c r="A152" s="11" t="s">
        <v>24</v>
      </c>
      <c r="B152" s="13">
        <v>30</v>
      </c>
      <c r="C152" s="13" t="s">
        <v>15</v>
      </c>
      <c r="D152" s="14">
        <v>39975.88642091435</v>
      </c>
      <c r="E152" s="14">
        <v>39975.886596145836</v>
      </c>
      <c r="F152" s="13">
        <v>15140</v>
      </c>
      <c r="G152" s="13">
        <v>10</v>
      </c>
      <c r="H152" s="13" t="s">
        <v>16</v>
      </c>
      <c r="I152" s="13">
        <v>2</v>
      </c>
      <c r="J152" s="13">
        <v>10</v>
      </c>
      <c r="K152" s="13">
        <v>100000</v>
      </c>
    </row>
    <row r="153" spans="1:11">
      <c r="A153" s="13" t="s">
        <v>24</v>
      </c>
      <c r="B153" s="13">
        <v>35</v>
      </c>
      <c r="C153" s="13" t="s">
        <v>15</v>
      </c>
      <c r="D153" s="14">
        <v>39975.892475844907</v>
      </c>
      <c r="E153" s="14">
        <v>39975.892662847225</v>
      </c>
      <c r="F153" s="13">
        <v>16156</v>
      </c>
      <c r="G153" s="13">
        <v>10</v>
      </c>
      <c r="H153" s="13" t="s">
        <v>16</v>
      </c>
      <c r="I153" s="13">
        <v>2</v>
      </c>
      <c r="J153" s="13">
        <v>20</v>
      </c>
      <c r="K153" s="13">
        <v>100000</v>
      </c>
    </row>
    <row r="154" spans="1:11">
      <c r="A154" s="11" t="s">
        <v>24</v>
      </c>
      <c r="B154" s="13">
        <v>40</v>
      </c>
      <c r="C154" s="13" t="s">
        <v>15</v>
      </c>
      <c r="D154" s="14">
        <v>39975.90093822917</v>
      </c>
      <c r="E154" s="14">
        <v>39975.901140243055</v>
      </c>
      <c r="F154" s="13">
        <v>17453</v>
      </c>
      <c r="G154" s="13">
        <v>10</v>
      </c>
      <c r="H154" s="13" t="s">
        <v>16</v>
      </c>
      <c r="I154" s="13">
        <v>2</v>
      </c>
      <c r="J154" s="13">
        <v>30</v>
      </c>
      <c r="K154" s="13">
        <v>100000</v>
      </c>
    </row>
    <row r="155" spans="1:11">
      <c r="A155" s="13" t="s">
        <v>24</v>
      </c>
      <c r="B155" s="13">
        <v>45</v>
      </c>
      <c r="C155" s="13" t="s">
        <v>15</v>
      </c>
      <c r="D155" s="14">
        <v>39975.911876041668</v>
      </c>
      <c r="E155" s="14">
        <v>39975.912095254629</v>
      </c>
      <c r="F155" s="13">
        <v>18940</v>
      </c>
      <c r="G155" s="13">
        <v>10</v>
      </c>
      <c r="H155" s="13" t="s">
        <v>16</v>
      </c>
      <c r="I155" s="13">
        <v>2</v>
      </c>
      <c r="J155" s="13">
        <v>40</v>
      </c>
      <c r="K155" s="13">
        <v>100000</v>
      </c>
    </row>
    <row r="156" spans="1:11">
      <c r="A156" s="11" t="s">
        <v>24</v>
      </c>
      <c r="B156" s="13">
        <v>50</v>
      </c>
      <c r="C156" s="13" t="s">
        <v>15</v>
      </c>
      <c r="D156" s="14">
        <v>39975.931444247683</v>
      </c>
      <c r="E156" s="14">
        <v>39975.931715891202</v>
      </c>
      <c r="F156" s="13">
        <v>23470</v>
      </c>
      <c r="G156" s="13">
        <v>10</v>
      </c>
      <c r="H156" s="13" t="s">
        <v>16</v>
      </c>
      <c r="I156" s="13">
        <v>2</v>
      </c>
      <c r="J156" s="13">
        <v>50</v>
      </c>
      <c r="K156" s="13">
        <v>100000</v>
      </c>
    </row>
    <row r="157" spans="1:11">
      <c r="A157" s="13" t="s">
        <v>24</v>
      </c>
      <c r="B157" s="13">
        <v>28</v>
      </c>
      <c r="C157" s="13" t="s">
        <v>13</v>
      </c>
      <c r="D157" s="14">
        <v>39975.885756284719</v>
      </c>
      <c r="E157" s="14">
        <v>39975.885905127318</v>
      </c>
      <c r="F157" s="13">
        <v>12860</v>
      </c>
      <c r="G157" s="13">
        <v>10</v>
      </c>
      <c r="H157" s="13" t="s">
        <v>16</v>
      </c>
      <c r="I157" s="13">
        <v>2</v>
      </c>
      <c r="J157" s="13">
        <v>10</v>
      </c>
      <c r="K157" s="13">
        <v>100000</v>
      </c>
    </row>
    <row r="158" spans="1:11">
      <c r="A158" s="11" t="s">
        <v>24</v>
      </c>
      <c r="B158" s="13">
        <v>33</v>
      </c>
      <c r="C158" s="13" t="s">
        <v>13</v>
      </c>
      <c r="D158" s="14">
        <v>39975.89179386574</v>
      </c>
      <c r="E158" s="14">
        <v>39975.89195917824</v>
      </c>
      <c r="F158" s="13">
        <v>14283</v>
      </c>
      <c r="G158" s="13">
        <v>10</v>
      </c>
      <c r="H158" s="13" t="s">
        <v>16</v>
      </c>
      <c r="I158" s="13">
        <v>2</v>
      </c>
      <c r="J158" s="13">
        <v>20</v>
      </c>
      <c r="K158" s="13">
        <v>100000</v>
      </c>
    </row>
    <row r="159" spans="1:11">
      <c r="A159" s="13" t="s">
        <v>24</v>
      </c>
      <c r="B159" s="13">
        <v>38</v>
      </c>
      <c r="C159" s="13" t="s">
        <v>13</v>
      </c>
      <c r="D159" s="14">
        <v>39975.900242326388</v>
      </c>
      <c r="E159" s="14">
        <v>39975.900421377315</v>
      </c>
      <c r="F159" s="13">
        <v>15470</v>
      </c>
      <c r="G159" s="13">
        <v>10</v>
      </c>
      <c r="H159" s="13" t="s">
        <v>16</v>
      </c>
      <c r="I159" s="13">
        <v>2</v>
      </c>
      <c r="J159" s="13">
        <v>30</v>
      </c>
      <c r="K159" s="13">
        <v>100000</v>
      </c>
    </row>
    <row r="160" spans="1:11">
      <c r="A160" s="11" t="s">
        <v>24</v>
      </c>
      <c r="B160" s="13">
        <v>43</v>
      </c>
      <c r="C160" s="13" t="s">
        <v>13</v>
      </c>
      <c r="D160" s="14">
        <v>39975.911157523151</v>
      </c>
      <c r="E160" s="14">
        <v>39975.911350150462</v>
      </c>
      <c r="F160" s="13">
        <v>16643</v>
      </c>
      <c r="G160" s="13">
        <v>10</v>
      </c>
      <c r="H160" s="13" t="s">
        <v>16</v>
      </c>
      <c r="I160" s="13">
        <v>2</v>
      </c>
      <c r="J160" s="13">
        <v>40</v>
      </c>
      <c r="K160" s="13">
        <v>100000</v>
      </c>
    </row>
    <row r="161" spans="1:11">
      <c r="A161" s="13" t="s">
        <v>24</v>
      </c>
      <c r="B161" s="13">
        <v>48</v>
      </c>
      <c r="C161" s="13" t="s">
        <v>13</v>
      </c>
      <c r="D161" s="14">
        <v>39975.930045057874</v>
      </c>
      <c r="E161" s="14">
        <v>39975.930290625001</v>
      </c>
      <c r="F161" s="13">
        <v>21216</v>
      </c>
      <c r="G161" s="13">
        <v>10</v>
      </c>
      <c r="H161" s="13" t="s">
        <v>16</v>
      </c>
      <c r="I161" s="13">
        <v>2</v>
      </c>
      <c r="J161" s="13">
        <v>50</v>
      </c>
      <c r="K161" s="13">
        <v>100000</v>
      </c>
    </row>
    <row r="162" spans="1:11">
      <c r="A162" s="11" t="s">
        <v>24</v>
      </c>
      <c r="B162" s="13">
        <v>29</v>
      </c>
      <c r="C162" s="13" t="s">
        <v>14</v>
      </c>
      <c r="D162" s="14">
        <v>39975.885905324074</v>
      </c>
      <c r="E162" s="14">
        <v>39975.886412037034</v>
      </c>
      <c r="F162" s="13">
        <v>43780</v>
      </c>
      <c r="G162" s="13">
        <v>10</v>
      </c>
      <c r="H162" s="13" t="s">
        <v>16</v>
      </c>
      <c r="I162" s="13">
        <v>2</v>
      </c>
      <c r="J162" s="13">
        <v>10</v>
      </c>
      <c r="K162" s="13">
        <v>100000</v>
      </c>
    </row>
    <row r="163" spans="1:11">
      <c r="A163" s="13" t="s">
        <v>24</v>
      </c>
      <c r="B163" s="13">
        <v>34</v>
      </c>
      <c r="C163" s="13" t="s">
        <v>14</v>
      </c>
      <c r="D163" s="14">
        <v>39975.89195917824</v>
      </c>
      <c r="E163" s="14">
        <v>39975.892467013888</v>
      </c>
      <c r="F163" s="13">
        <v>43876</v>
      </c>
      <c r="G163" s="13">
        <v>10</v>
      </c>
      <c r="H163" s="13" t="s">
        <v>16</v>
      </c>
      <c r="I163" s="13">
        <v>2</v>
      </c>
      <c r="J163" s="13">
        <v>20</v>
      </c>
      <c r="K163" s="13">
        <v>100000</v>
      </c>
    </row>
    <row r="164" spans="1:11">
      <c r="A164" s="11" t="s">
        <v>24</v>
      </c>
      <c r="B164" s="13">
        <v>39</v>
      </c>
      <c r="C164" s="13" t="s">
        <v>14</v>
      </c>
      <c r="D164" s="14">
        <v>39975.900421527775</v>
      </c>
      <c r="E164" s="14">
        <v>39975.900929201387</v>
      </c>
      <c r="F164" s="13">
        <v>43863</v>
      </c>
      <c r="G164" s="13">
        <v>10</v>
      </c>
      <c r="H164" s="13" t="s">
        <v>16</v>
      </c>
      <c r="I164" s="13">
        <v>2</v>
      </c>
      <c r="J164" s="13">
        <v>30</v>
      </c>
      <c r="K164" s="13">
        <v>100000</v>
      </c>
    </row>
    <row r="165" spans="1:11">
      <c r="A165" s="13" t="s">
        <v>24</v>
      </c>
      <c r="B165" s="13">
        <v>44</v>
      </c>
      <c r="C165" s="13" t="s">
        <v>14</v>
      </c>
      <c r="D165" s="14">
        <v>39975.911350347225</v>
      </c>
      <c r="E165" s="14">
        <v>39975.911867013892</v>
      </c>
      <c r="F165" s="13">
        <v>44640</v>
      </c>
      <c r="G165" s="13">
        <v>10</v>
      </c>
      <c r="H165" s="13" t="s">
        <v>16</v>
      </c>
      <c r="I165" s="13">
        <v>2</v>
      </c>
      <c r="J165" s="13">
        <v>40</v>
      </c>
      <c r="K165" s="13">
        <v>100000</v>
      </c>
    </row>
    <row r="166" spans="1:11">
      <c r="A166" s="11" t="s">
        <v>24</v>
      </c>
      <c r="B166" s="13">
        <v>49</v>
      </c>
      <c r="C166" s="13" t="s">
        <v>14</v>
      </c>
      <c r="D166" s="14">
        <v>39975.930290821758</v>
      </c>
      <c r="E166" s="14">
        <v>39975.931389814818</v>
      </c>
      <c r="F166" s="13">
        <v>94953</v>
      </c>
      <c r="G166" s="13">
        <v>10</v>
      </c>
      <c r="H166" s="13" t="s">
        <v>16</v>
      </c>
      <c r="I166" s="13">
        <v>2</v>
      </c>
      <c r="J166" s="13">
        <v>50</v>
      </c>
      <c r="K166" s="13">
        <v>100000</v>
      </c>
    </row>
    <row r="167" spans="1:11">
      <c r="A167" s="13" t="s">
        <v>24</v>
      </c>
      <c r="B167" s="13">
        <v>27</v>
      </c>
      <c r="C167" s="13" t="s">
        <v>12</v>
      </c>
      <c r="D167" s="14">
        <v>39975.885491898145</v>
      </c>
      <c r="E167" s="14">
        <v>39975.885756284719</v>
      </c>
      <c r="F167" s="13">
        <v>22843</v>
      </c>
      <c r="G167" s="13">
        <v>10</v>
      </c>
      <c r="H167" s="13" t="s">
        <v>16</v>
      </c>
      <c r="I167" s="13">
        <v>2</v>
      </c>
      <c r="J167" s="13">
        <v>10</v>
      </c>
      <c r="K167" s="13">
        <v>100000</v>
      </c>
    </row>
    <row r="168" spans="1:11">
      <c r="A168" s="11" t="s">
        <v>24</v>
      </c>
      <c r="B168" s="13">
        <v>32</v>
      </c>
      <c r="C168" s="13" t="s">
        <v>12</v>
      </c>
      <c r="D168" s="14">
        <v>39975.891496377313</v>
      </c>
      <c r="E168" s="14">
        <v>39975.89179386574</v>
      </c>
      <c r="F168" s="13">
        <v>25703</v>
      </c>
      <c r="G168" s="13">
        <v>10</v>
      </c>
      <c r="H168" s="13" t="s">
        <v>16</v>
      </c>
      <c r="I168" s="13">
        <v>2</v>
      </c>
      <c r="J168" s="13">
        <v>20</v>
      </c>
      <c r="K168" s="13">
        <v>100000</v>
      </c>
    </row>
    <row r="169" spans="1:11">
      <c r="A169" s="13" t="s">
        <v>24</v>
      </c>
      <c r="B169" s="13">
        <v>37</v>
      </c>
      <c r="C169" s="13" t="s">
        <v>12</v>
      </c>
      <c r="D169" s="14">
        <v>39975.899975925924</v>
      </c>
      <c r="E169" s="14">
        <v>39975.900242326388</v>
      </c>
      <c r="F169" s="13">
        <v>23016</v>
      </c>
      <c r="G169" s="13">
        <v>10</v>
      </c>
      <c r="H169" s="13" t="s">
        <v>16</v>
      </c>
      <c r="I169" s="13">
        <v>2</v>
      </c>
      <c r="J169" s="13">
        <v>30</v>
      </c>
      <c r="K169" s="13">
        <v>100000</v>
      </c>
    </row>
    <row r="170" spans="1:11">
      <c r="A170" s="11" t="s">
        <v>24</v>
      </c>
      <c r="B170" s="13">
        <v>42</v>
      </c>
      <c r="C170" s="13" t="s">
        <v>12</v>
      </c>
      <c r="D170" s="14">
        <v>39975.910884641205</v>
      </c>
      <c r="E170" s="14">
        <v>39975.911157523151</v>
      </c>
      <c r="F170" s="13">
        <v>23576</v>
      </c>
      <c r="G170" s="13">
        <v>10</v>
      </c>
      <c r="H170" s="13" t="s">
        <v>16</v>
      </c>
      <c r="I170" s="13">
        <v>2</v>
      </c>
      <c r="J170" s="13">
        <v>40</v>
      </c>
      <c r="K170" s="13">
        <v>100000</v>
      </c>
    </row>
    <row r="171" spans="1:11">
      <c r="A171" s="13" t="s">
        <v>24</v>
      </c>
      <c r="B171" s="13">
        <v>47</v>
      </c>
      <c r="C171" s="13" t="s">
        <v>12</v>
      </c>
      <c r="D171" s="14">
        <v>39975.929457835649</v>
      </c>
      <c r="E171" s="14">
        <v>39975.930044675923</v>
      </c>
      <c r="F171" s="13">
        <v>50703</v>
      </c>
      <c r="G171" s="13">
        <v>10</v>
      </c>
      <c r="H171" s="13" t="s">
        <v>16</v>
      </c>
      <c r="I171" s="13">
        <v>2</v>
      </c>
      <c r="J171" s="13">
        <v>50</v>
      </c>
      <c r="K171" s="13">
        <v>100000</v>
      </c>
    </row>
    <row r="172" spans="1:11">
      <c r="A172" s="11" t="s">
        <v>24</v>
      </c>
      <c r="B172" s="13">
        <v>26</v>
      </c>
      <c r="C172" s="13" t="s">
        <v>10</v>
      </c>
      <c r="D172" s="14">
        <v>39975.882924039353</v>
      </c>
      <c r="E172" s="14">
        <v>39975.885453738425</v>
      </c>
      <c r="F172" s="13">
        <v>218566</v>
      </c>
      <c r="G172" s="13">
        <v>0</v>
      </c>
      <c r="H172" s="13" t="s">
        <v>16</v>
      </c>
      <c r="I172" s="13">
        <v>2</v>
      </c>
      <c r="J172" s="13">
        <v>10</v>
      </c>
      <c r="K172" s="13">
        <v>100000</v>
      </c>
    </row>
    <row r="173" spans="1:11">
      <c r="A173" s="13" t="s">
        <v>24</v>
      </c>
      <c r="B173" s="13">
        <v>31</v>
      </c>
      <c r="C173" s="13" t="s">
        <v>10</v>
      </c>
      <c r="D173" s="14">
        <v>39975.886596493059</v>
      </c>
      <c r="E173" s="14">
        <v>39975.89146979167</v>
      </c>
      <c r="F173" s="13">
        <v>421053</v>
      </c>
      <c r="G173" s="13">
        <v>0</v>
      </c>
      <c r="H173" s="13" t="s">
        <v>16</v>
      </c>
      <c r="I173" s="13">
        <v>2</v>
      </c>
      <c r="J173" s="13">
        <v>20</v>
      </c>
      <c r="K173" s="13">
        <v>100000</v>
      </c>
    </row>
    <row r="174" spans="1:11">
      <c r="A174" s="11" t="s">
        <v>24</v>
      </c>
      <c r="B174" s="13">
        <v>36</v>
      </c>
      <c r="C174" s="13" t="s">
        <v>10</v>
      </c>
      <c r="D174" s="14">
        <v>39975.892663194441</v>
      </c>
      <c r="E174" s="14">
        <v>39975.899952430555</v>
      </c>
      <c r="F174" s="13">
        <v>629790</v>
      </c>
      <c r="G174" s="13">
        <v>0</v>
      </c>
      <c r="H174" s="13" t="s">
        <v>16</v>
      </c>
      <c r="I174" s="13">
        <v>2</v>
      </c>
      <c r="J174" s="13">
        <v>30</v>
      </c>
      <c r="K174" s="13">
        <v>100000</v>
      </c>
    </row>
    <row r="175" spans="1:11">
      <c r="A175" s="13" t="s">
        <v>24</v>
      </c>
      <c r="B175" s="13">
        <v>41</v>
      </c>
      <c r="C175" s="13" t="s">
        <v>10</v>
      </c>
      <c r="D175" s="14">
        <v>39975.901140590278</v>
      </c>
      <c r="E175" s="14">
        <v>39975.910863506942</v>
      </c>
      <c r="F175" s="13">
        <v>840060</v>
      </c>
      <c r="G175" s="13">
        <v>0</v>
      </c>
      <c r="H175" s="13" t="s">
        <v>16</v>
      </c>
      <c r="I175" s="13">
        <v>2</v>
      </c>
      <c r="J175" s="13">
        <v>40</v>
      </c>
      <c r="K175" s="13">
        <v>100000</v>
      </c>
    </row>
    <row r="176" spans="1:11">
      <c r="A176" s="11" t="s">
        <v>24</v>
      </c>
      <c r="B176" s="13">
        <v>46</v>
      </c>
      <c r="C176" s="13" t="s">
        <v>10</v>
      </c>
      <c r="D176" s="14">
        <v>39975.912095601852</v>
      </c>
      <c r="E176" s="14">
        <v>39975.929419131942</v>
      </c>
      <c r="F176" s="13">
        <v>1496753</v>
      </c>
      <c r="G176" s="13">
        <v>0</v>
      </c>
      <c r="H176" s="13" t="s">
        <v>16</v>
      </c>
      <c r="I176" s="13">
        <v>2</v>
      </c>
      <c r="J176" s="13">
        <v>50</v>
      </c>
      <c r="K176" s="13">
        <v>100000</v>
      </c>
    </row>
    <row r="177" spans="1:11">
      <c r="A177" s="13" t="s">
        <v>24</v>
      </c>
      <c r="B177" s="13">
        <v>5</v>
      </c>
      <c r="C177" s="13" t="s">
        <v>15</v>
      </c>
      <c r="D177" s="14">
        <v>39975.798597766203</v>
      </c>
      <c r="E177" s="14">
        <v>39975.798933414349</v>
      </c>
      <c r="F177" s="13">
        <v>29000</v>
      </c>
      <c r="G177" s="13">
        <v>10</v>
      </c>
      <c r="H177" s="13" t="s">
        <v>11</v>
      </c>
      <c r="I177" s="13">
        <v>2</v>
      </c>
      <c r="J177" s="13">
        <v>10</v>
      </c>
      <c r="K177" s="13">
        <v>200000</v>
      </c>
    </row>
    <row r="178" spans="1:11">
      <c r="A178" s="11" t="s">
        <v>24</v>
      </c>
      <c r="B178" s="13">
        <v>10</v>
      </c>
      <c r="C178" s="13" t="s">
        <v>15</v>
      </c>
      <c r="D178" s="14">
        <v>39975.810837731478</v>
      </c>
      <c r="E178" s="14">
        <v>39975.811464004626</v>
      </c>
      <c r="F178" s="13">
        <v>54110</v>
      </c>
      <c r="G178" s="13">
        <v>10</v>
      </c>
      <c r="H178" s="13" t="s">
        <v>11</v>
      </c>
      <c r="I178" s="13">
        <v>2</v>
      </c>
      <c r="J178" s="13">
        <v>10</v>
      </c>
      <c r="K178" s="13">
        <v>400000</v>
      </c>
    </row>
    <row r="179" spans="1:11">
      <c r="A179" s="13" t="s">
        <v>24</v>
      </c>
      <c r="B179" s="13">
        <v>15</v>
      </c>
      <c r="C179" s="13" t="s">
        <v>15</v>
      </c>
      <c r="D179" s="14">
        <v>39975.828798263887</v>
      </c>
      <c r="E179" s="14">
        <v>39975.829714814812</v>
      </c>
      <c r="F179" s="13">
        <v>79190</v>
      </c>
      <c r="G179" s="13">
        <v>10</v>
      </c>
      <c r="H179" s="13" t="s">
        <v>11</v>
      </c>
      <c r="I179" s="13">
        <v>2</v>
      </c>
      <c r="J179" s="13">
        <v>10</v>
      </c>
      <c r="K179" s="13">
        <v>600000</v>
      </c>
    </row>
    <row r="180" spans="1:11">
      <c r="A180" s="11" t="s">
        <v>24</v>
      </c>
      <c r="B180" s="13">
        <v>20</v>
      </c>
      <c r="C180" s="13" t="s">
        <v>15</v>
      </c>
      <c r="D180" s="14">
        <v>39975.852124502315</v>
      </c>
      <c r="E180" s="14">
        <v>39975.853333993058</v>
      </c>
      <c r="F180" s="13">
        <v>104500</v>
      </c>
      <c r="G180" s="13">
        <v>10</v>
      </c>
      <c r="H180" s="13" t="s">
        <v>11</v>
      </c>
      <c r="I180" s="13">
        <v>2</v>
      </c>
      <c r="J180" s="13">
        <v>10</v>
      </c>
      <c r="K180" s="13">
        <v>800000</v>
      </c>
    </row>
    <row r="181" spans="1:11">
      <c r="A181" s="13" t="s">
        <v>24</v>
      </c>
      <c r="B181" s="13">
        <v>25</v>
      </c>
      <c r="C181" s="13" t="s">
        <v>15</v>
      </c>
      <c r="D181" s="14">
        <v>39975.881385763889</v>
      </c>
      <c r="E181" s="14">
        <v>39975.882923495374</v>
      </c>
      <c r="F181" s="13">
        <v>132860</v>
      </c>
      <c r="G181" s="13">
        <v>10</v>
      </c>
      <c r="H181" s="13" t="s">
        <v>11</v>
      </c>
      <c r="I181" s="13">
        <v>2</v>
      </c>
      <c r="J181" s="13">
        <v>10</v>
      </c>
      <c r="K181" s="13">
        <v>1000000</v>
      </c>
    </row>
    <row r="182" spans="1:11">
      <c r="A182" s="11" t="s">
        <v>24</v>
      </c>
      <c r="B182" s="13">
        <v>3</v>
      </c>
      <c r="C182" s="13" t="s">
        <v>13</v>
      </c>
      <c r="D182" s="14">
        <v>39975.797273032411</v>
      </c>
      <c r="E182" s="14">
        <v>39975.797560960651</v>
      </c>
      <c r="F182" s="13">
        <v>24876</v>
      </c>
      <c r="G182" s="13">
        <v>10</v>
      </c>
      <c r="H182" s="13" t="s">
        <v>11</v>
      </c>
      <c r="I182" s="13">
        <v>2</v>
      </c>
      <c r="J182" s="13">
        <v>10</v>
      </c>
      <c r="K182" s="13">
        <v>200000</v>
      </c>
    </row>
    <row r="183" spans="1:11">
      <c r="A183" s="13" t="s">
        <v>24</v>
      </c>
      <c r="B183" s="13">
        <v>8</v>
      </c>
      <c r="C183" s="13" t="s">
        <v>13</v>
      </c>
      <c r="D183" s="14">
        <v>39975.808208761577</v>
      </c>
      <c r="E183" s="14">
        <v>39975.808759178239</v>
      </c>
      <c r="F183" s="13">
        <v>47556</v>
      </c>
      <c r="G183" s="13">
        <v>10</v>
      </c>
      <c r="H183" s="13" t="s">
        <v>11</v>
      </c>
      <c r="I183" s="13">
        <v>2</v>
      </c>
      <c r="J183" s="13">
        <v>10</v>
      </c>
      <c r="K183" s="13">
        <v>400000</v>
      </c>
    </row>
    <row r="184" spans="1:11">
      <c r="A184" s="11" t="s">
        <v>24</v>
      </c>
      <c r="B184" s="13">
        <v>13</v>
      </c>
      <c r="C184" s="13" t="s">
        <v>13</v>
      </c>
      <c r="D184" s="14">
        <v>39975.824817129629</v>
      </c>
      <c r="E184" s="14">
        <v>39975.825641782409</v>
      </c>
      <c r="F184" s="13">
        <v>71250</v>
      </c>
      <c r="G184" s="13">
        <v>10</v>
      </c>
      <c r="H184" s="13" t="s">
        <v>11</v>
      </c>
      <c r="I184" s="13">
        <v>2</v>
      </c>
      <c r="J184" s="13">
        <v>10</v>
      </c>
      <c r="K184" s="13">
        <v>600000</v>
      </c>
    </row>
    <row r="185" spans="1:11">
      <c r="A185" s="13" t="s">
        <v>24</v>
      </c>
      <c r="B185" s="13">
        <v>18</v>
      </c>
      <c r="C185" s="13" t="s">
        <v>13</v>
      </c>
      <c r="D185" s="14">
        <v>39975.846897835647</v>
      </c>
      <c r="E185" s="14">
        <v>39975.847964664354</v>
      </c>
      <c r="F185" s="13">
        <v>92173</v>
      </c>
      <c r="G185" s="13">
        <v>10</v>
      </c>
      <c r="H185" s="13" t="s">
        <v>11</v>
      </c>
      <c r="I185" s="13">
        <v>2</v>
      </c>
      <c r="J185" s="13">
        <v>10</v>
      </c>
      <c r="K185" s="13">
        <v>800000</v>
      </c>
    </row>
    <row r="186" spans="1:11">
      <c r="A186" s="11" t="s">
        <v>24</v>
      </c>
      <c r="B186" s="13">
        <v>23</v>
      </c>
      <c r="C186" s="13" t="s">
        <v>13</v>
      </c>
      <c r="D186" s="14">
        <v>39975.875117592594</v>
      </c>
      <c r="E186" s="14">
        <v>39975.876467627313</v>
      </c>
      <c r="F186" s="13">
        <v>116643</v>
      </c>
      <c r="G186" s="13">
        <v>10</v>
      </c>
      <c r="H186" s="13" t="s">
        <v>11</v>
      </c>
      <c r="I186" s="13">
        <v>2</v>
      </c>
      <c r="J186" s="13">
        <v>10</v>
      </c>
      <c r="K186" s="13">
        <v>1000000</v>
      </c>
    </row>
    <row r="187" spans="1:11">
      <c r="A187" s="13" t="s">
        <v>24</v>
      </c>
      <c r="B187" s="13">
        <v>4</v>
      </c>
      <c r="C187" s="13" t="s">
        <v>14</v>
      </c>
      <c r="D187" s="14">
        <v>39975.797560960651</v>
      </c>
      <c r="E187" s="14">
        <v>39975.798588344907</v>
      </c>
      <c r="F187" s="13">
        <v>88766</v>
      </c>
      <c r="G187" s="13">
        <v>10</v>
      </c>
      <c r="H187" s="13" t="s">
        <v>11</v>
      </c>
      <c r="I187" s="13">
        <v>2</v>
      </c>
      <c r="J187" s="13">
        <v>10</v>
      </c>
      <c r="K187" s="13">
        <v>200000</v>
      </c>
    </row>
    <row r="188" spans="1:11">
      <c r="A188" s="11" t="s">
        <v>24</v>
      </c>
      <c r="B188" s="13">
        <v>9</v>
      </c>
      <c r="C188" s="13" t="s">
        <v>14</v>
      </c>
      <c r="D188" s="14">
        <v>39975.808759375002</v>
      </c>
      <c r="E188" s="14">
        <v>39975.810828159723</v>
      </c>
      <c r="F188" s="13">
        <v>178743</v>
      </c>
      <c r="G188" s="13">
        <v>10</v>
      </c>
      <c r="H188" s="13" t="s">
        <v>11</v>
      </c>
      <c r="I188" s="13">
        <v>2</v>
      </c>
      <c r="J188" s="13">
        <v>10</v>
      </c>
      <c r="K188" s="13">
        <v>400000</v>
      </c>
    </row>
    <row r="189" spans="1:11">
      <c r="A189" s="13" t="s">
        <v>24</v>
      </c>
      <c r="B189" s="13">
        <v>14</v>
      </c>
      <c r="C189" s="13" t="s">
        <v>14</v>
      </c>
      <c r="D189" s="14">
        <v>39975.825641932868</v>
      </c>
      <c r="E189" s="14">
        <v>39975.828788692132</v>
      </c>
      <c r="F189" s="13">
        <v>271880</v>
      </c>
      <c r="G189" s="13">
        <v>10</v>
      </c>
      <c r="H189" s="13" t="s">
        <v>11</v>
      </c>
      <c r="I189" s="13">
        <v>2</v>
      </c>
      <c r="J189" s="13">
        <v>10</v>
      </c>
      <c r="K189" s="13">
        <v>600000</v>
      </c>
    </row>
    <row r="190" spans="1:11">
      <c r="A190" s="11" t="s">
        <v>24</v>
      </c>
      <c r="B190" s="13">
        <v>19</v>
      </c>
      <c r="C190" s="13" t="s">
        <v>14</v>
      </c>
      <c r="D190" s="14">
        <v>39975.847964814813</v>
      </c>
      <c r="E190" s="14">
        <v>39975.852115081019</v>
      </c>
      <c r="F190" s="13">
        <v>358583</v>
      </c>
      <c r="G190" s="13">
        <v>10</v>
      </c>
      <c r="H190" s="13" t="s">
        <v>11</v>
      </c>
      <c r="I190" s="13">
        <v>2</v>
      </c>
      <c r="J190" s="13">
        <v>10</v>
      </c>
      <c r="K190" s="13">
        <v>800000</v>
      </c>
    </row>
    <row r="191" spans="1:11">
      <c r="A191" s="13" t="s">
        <v>24</v>
      </c>
      <c r="B191" s="13">
        <v>24</v>
      </c>
      <c r="C191" s="13" t="s">
        <v>14</v>
      </c>
      <c r="D191" s="14">
        <v>39975.876467824077</v>
      </c>
      <c r="E191" s="14">
        <v>39975.881376354169</v>
      </c>
      <c r="F191" s="13">
        <v>424096</v>
      </c>
      <c r="G191" s="13">
        <v>10</v>
      </c>
      <c r="H191" s="13" t="s">
        <v>11</v>
      </c>
      <c r="I191" s="13">
        <v>2</v>
      </c>
      <c r="J191" s="13">
        <v>10</v>
      </c>
      <c r="K191" s="13">
        <v>1000000</v>
      </c>
    </row>
    <row r="192" spans="1:11">
      <c r="A192" s="11" t="s">
        <v>24</v>
      </c>
      <c r="B192" s="13">
        <v>2</v>
      </c>
      <c r="C192" s="13" t="s">
        <v>12</v>
      </c>
      <c r="D192" s="14">
        <v>39975.796759988429</v>
      </c>
      <c r="E192" s="14">
        <v>39975.797272881944</v>
      </c>
      <c r="F192" s="13">
        <v>44313</v>
      </c>
      <c r="G192" s="13">
        <v>10</v>
      </c>
      <c r="H192" s="13" t="s">
        <v>11</v>
      </c>
      <c r="I192" s="13">
        <v>2</v>
      </c>
      <c r="J192" s="13">
        <v>10</v>
      </c>
      <c r="K192" s="13">
        <v>200000</v>
      </c>
    </row>
    <row r="193" spans="1:11">
      <c r="A193" s="13" t="s">
        <v>24</v>
      </c>
      <c r="B193" s="13">
        <v>7</v>
      </c>
      <c r="C193" s="13" t="s">
        <v>12</v>
      </c>
      <c r="D193" s="14">
        <v>39975.807177118055</v>
      </c>
      <c r="E193" s="14">
        <v>39975.808208564813</v>
      </c>
      <c r="F193" s="13">
        <v>89116</v>
      </c>
      <c r="G193" s="13">
        <v>10</v>
      </c>
      <c r="H193" s="13" t="s">
        <v>11</v>
      </c>
      <c r="I193" s="13">
        <v>2</v>
      </c>
      <c r="J193" s="13">
        <v>10</v>
      </c>
      <c r="K193" s="13">
        <v>400000</v>
      </c>
    </row>
    <row r="194" spans="1:11">
      <c r="A194" s="11" t="s">
        <v>24</v>
      </c>
      <c r="B194" s="13">
        <v>12</v>
      </c>
      <c r="C194" s="13" t="s">
        <v>12</v>
      </c>
      <c r="D194" s="14">
        <v>39975.823153854166</v>
      </c>
      <c r="E194" s="14">
        <v>39975.824817129629</v>
      </c>
      <c r="F194" s="13">
        <v>143706</v>
      </c>
      <c r="G194" s="13">
        <v>10</v>
      </c>
      <c r="H194" s="13" t="s">
        <v>11</v>
      </c>
      <c r="I194" s="13">
        <v>2</v>
      </c>
      <c r="J194" s="13">
        <v>10</v>
      </c>
      <c r="K194" s="13">
        <v>600000</v>
      </c>
    </row>
    <row r="195" spans="1:11">
      <c r="A195" s="13" t="s">
        <v>24</v>
      </c>
      <c r="B195" s="13">
        <v>17</v>
      </c>
      <c r="C195" s="13" t="s">
        <v>12</v>
      </c>
      <c r="D195" s="14">
        <v>39975.844792245371</v>
      </c>
      <c r="E195" s="14">
        <v>39975.846897835647</v>
      </c>
      <c r="F195" s="13">
        <v>181923</v>
      </c>
      <c r="G195" s="13">
        <v>10</v>
      </c>
      <c r="H195" s="13" t="s">
        <v>11</v>
      </c>
      <c r="I195" s="13">
        <v>2</v>
      </c>
      <c r="J195" s="13">
        <v>10</v>
      </c>
      <c r="K195" s="13">
        <v>800000</v>
      </c>
    </row>
    <row r="196" spans="1:11">
      <c r="A196" s="11" t="s">
        <v>24</v>
      </c>
      <c r="B196" s="13">
        <v>22</v>
      </c>
      <c r="C196" s="13" t="s">
        <v>12</v>
      </c>
      <c r="D196" s="14">
        <v>39975.872203969906</v>
      </c>
      <c r="E196" s="14">
        <v>39975.875117592594</v>
      </c>
      <c r="F196" s="13">
        <v>251736</v>
      </c>
      <c r="G196" s="13">
        <v>10</v>
      </c>
      <c r="H196" s="13" t="s">
        <v>11</v>
      </c>
      <c r="I196" s="13">
        <v>2</v>
      </c>
      <c r="J196" s="13">
        <v>10</v>
      </c>
      <c r="K196" s="13">
        <v>1000000</v>
      </c>
    </row>
    <row r="197" spans="1:11">
      <c r="A197" s="13" t="s">
        <v>24</v>
      </c>
      <c r="B197" s="13">
        <v>1</v>
      </c>
      <c r="C197" s="13" t="s">
        <v>10</v>
      </c>
      <c r="D197" s="14">
        <v>39975.791942557873</v>
      </c>
      <c r="E197" s="14">
        <v>39975.796717129633</v>
      </c>
      <c r="F197" s="13">
        <v>412523</v>
      </c>
      <c r="G197" s="13">
        <v>0</v>
      </c>
      <c r="H197" s="13" t="s">
        <v>11</v>
      </c>
      <c r="I197" s="13">
        <v>2</v>
      </c>
      <c r="J197" s="13">
        <v>10</v>
      </c>
      <c r="K197" s="13">
        <v>200000</v>
      </c>
    </row>
    <row r="198" spans="1:11">
      <c r="A198" s="11" t="s">
        <v>24</v>
      </c>
      <c r="B198" s="13">
        <v>6</v>
      </c>
      <c r="C198" s="13" t="s">
        <v>10</v>
      </c>
      <c r="D198" s="14">
        <v>39975.798933761573</v>
      </c>
      <c r="E198" s="14">
        <v>39975.80712341435</v>
      </c>
      <c r="F198" s="13">
        <v>707586</v>
      </c>
      <c r="G198" s="13">
        <v>0</v>
      </c>
      <c r="H198" s="13" t="s">
        <v>11</v>
      </c>
      <c r="I198" s="13">
        <v>2</v>
      </c>
      <c r="J198" s="13">
        <v>10</v>
      </c>
      <c r="K198" s="13">
        <v>400000</v>
      </c>
    </row>
    <row r="199" spans="1:11">
      <c r="A199" s="13" t="s">
        <v>24</v>
      </c>
      <c r="B199" s="13">
        <v>11</v>
      </c>
      <c r="C199" s="13" t="s">
        <v>10</v>
      </c>
      <c r="D199" s="14">
        <v>39975.811464895836</v>
      </c>
      <c r="E199" s="14">
        <v>39975.823097256944</v>
      </c>
      <c r="F199" s="13">
        <v>1005036</v>
      </c>
      <c r="G199" s="13">
        <v>0</v>
      </c>
      <c r="H199" s="13" t="s">
        <v>11</v>
      </c>
      <c r="I199" s="13">
        <v>2</v>
      </c>
      <c r="J199" s="13">
        <v>10</v>
      </c>
      <c r="K199" s="13">
        <v>600000</v>
      </c>
    </row>
    <row r="200" spans="1:11">
      <c r="A200" s="11" t="s">
        <v>24</v>
      </c>
      <c r="B200" s="13">
        <v>16</v>
      </c>
      <c r="C200" s="13" t="s">
        <v>10</v>
      </c>
      <c r="D200" s="14">
        <v>39975.829714965279</v>
      </c>
      <c r="E200" s="14">
        <v>39975.844732175923</v>
      </c>
      <c r="F200" s="13">
        <v>1297486</v>
      </c>
      <c r="G200" s="13">
        <v>0</v>
      </c>
      <c r="H200" s="13" t="s">
        <v>11</v>
      </c>
      <c r="I200" s="13">
        <v>2</v>
      </c>
      <c r="J200" s="13">
        <v>10</v>
      </c>
      <c r="K200" s="13">
        <v>800000</v>
      </c>
    </row>
    <row r="201" spans="1:11">
      <c r="A201" s="23" t="s">
        <v>24</v>
      </c>
      <c r="B201" s="23">
        <v>21</v>
      </c>
      <c r="C201" s="23" t="s">
        <v>10</v>
      </c>
      <c r="D201" s="24">
        <v>39975.853334525462</v>
      </c>
      <c r="E201" s="24">
        <v>39975.872141053238</v>
      </c>
      <c r="F201" s="23">
        <v>1624883</v>
      </c>
      <c r="G201" s="23">
        <v>0</v>
      </c>
      <c r="H201" s="23" t="s">
        <v>11</v>
      </c>
      <c r="I201" s="23">
        <v>2</v>
      </c>
      <c r="J201" s="23">
        <v>10</v>
      </c>
      <c r="K201" s="23">
        <v>1000000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Server + SAN</vt:lpstr>
      <vt:lpstr>Server2 + SAN</vt:lpstr>
      <vt:lpstr>Server + RAID5</vt:lpstr>
      <vt:lpstr>Laptop + SATA</vt:lpstr>
      <vt:lpstr>Total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Lars Rönnbäck</dc:creator>
  <cp:lastModifiedBy>Lars Rönnbäck</cp:lastModifiedBy>
  <dcterms:created xsi:type="dcterms:W3CDTF">2009-05-27T07:20:39Z</dcterms:created>
  <dcterms:modified xsi:type="dcterms:W3CDTF">2009-06-12T08:53:16Z</dcterms:modified>
</cp:coreProperties>
</file>